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éalisé " sheetId="1" r:id="rId4"/>
  </sheets>
  <definedNames>
    <definedName name="sept">#REF!</definedName>
  </definedNames>
  <calcPr/>
</workbook>
</file>

<file path=xl/sharedStrings.xml><?xml version="1.0" encoding="utf-8"?>
<sst xmlns="http://schemas.openxmlformats.org/spreadsheetml/2006/main" count="632" uniqueCount="39">
  <si>
    <t>NOM</t>
  </si>
  <si>
    <t>Prénom</t>
  </si>
  <si>
    <t>Poste occupé</t>
  </si>
  <si>
    <t>Calendrier prévisionnel VS réalisé 2023 - 2024</t>
  </si>
  <si>
    <t>oct. 23</t>
  </si>
  <si>
    <t>nov. 23</t>
  </si>
  <si>
    <t>déc. 23</t>
  </si>
  <si>
    <t>janv. 24</t>
  </si>
  <si>
    <t>févr. 24</t>
  </si>
  <si>
    <t>avr. 24</t>
  </si>
  <si>
    <t>juil. 24</t>
  </si>
  <si>
    <t>aout 24</t>
  </si>
  <si>
    <t>PREVISIONNEL</t>
  </si>
  <si>
    <t>REALISE</t>
  </si>
  <si>
    <t>JOUR</t>
  </si>
  <si>
    <t>TOTAL SEMAINE</t>
  </si>
  <si>
    <t>Admin</t>
  </si>
  <si>
    <t>Sport</t>
  </si>
  <si>
    <t>V</t>
  </si>
  <si>
    <t>D</t>
  </si>
  <si>
    <t>M</t>
  </si>
  <si>
    <t>L</t>
  </si>
  <si>
    <t>J</t>
  </si>
  <si>
    <t>S</t>
  </si>
  <si>
    <t>CP</t>
  </si>
  <si>
    <t>Total heures par mois</t>
  </si>
  <si>
    <t>Ecart heures prévues VS heures réalisées</t>
  </si>
  <si>
    <t>Total heures restant à réaliser sur l'année</t>
  </si>
  <si>
    <t>Période haute (entre 41h et 48h)</t>
  </si>
  <si>
    <t>Période à 0h</t>
  </si>
  <si>
    <t>TOTAL HEURES A TRAVAILLER SUR L'ANNEE</t>
  </si>
  <si>
    <t>Période entre 36h et 40h</t>
  </si>
  <si>
    <t>Période de CP (à titre indicatif sous réserve des droits acquis)</t>
  </si>
  <si>
    <t>TOTAL HEURES PREVUES VS REALISEES SUR L'ANNEE</t>
  </si>
  <si>
    <t>Pour information, les CP ne peuvent être pris qu'en période à 35h</t>
  </si>
  <si>
    <t>HEURES ADMIN</t>
  </si>
  <si>
    <t>Période à 35h</t>
  </si>
  <si>
    <t xml:space="preserve">Période de vacances scolaires 2023-2024 </t>
  </si>
  <si>
    <t>HEURES SPORTIVES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</si>
</sst>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 d"/>
    <numFmt numFmtId="165" formatCode="[h]:mm"/>
  </numFmts>
  <fonts count="22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24.0"/>
      <color rgb="FF7A7A7A"/>
      <name val="&quot;Trebuchet MS&quot;"/>
    </font>
    <font/>
    <font>
      <sz val="12.0"/>
      <color rgb="FFFFFFFF"/>
      <name val="&quot;Trebuchet MS&quot;"/>
    </font>
    <font>
      <sz val="13.0"/>
      <color theme="1"/>
      <name val="Calibri"/>
    </font>
    <font>
      <b/>
      <sz val="13.0"/>
      <color rgb="FF7F7F7F"/>
      <name val="&quot;Trebuchet MS&quot;"/>
    </font>
    <font>
      <b/>
      <sz val="5.0"/>
      <color rgb="FF7F7F7F"/>
      <name val="&quot;Trebuchet MS&quot;"/>
    </font>
    <font>
      <sz val="8.0"/>
      <color theme="1"/>
      <name val="&quot;Trebuchet MS&quot;"/>
    </font>
    <font>
      <sz val="9.0"/>
      <color theme="1"/>
      <name val="Calibri"/>
    </font>
    <font>
      <color theme="1"/>
      <name val="Arial"/>
    </font>
    <font>
      <sz val="10.0"/>
      <color theme="1"/>
      <name val="Arial"/>
    </font>
    <font>
      <b/>
      <sz val="11.0"/>
      <color rgb="FF595959"/>
      <name val="Calibri"/>
    </font>
    <font>
      <sz val="11.0"/>
      <color rgb="FF000000"/>
      <name val="Calibri"/>
    </font>
    <font>
      <b/>
      <sz val="13.0"/>
      <color rgb="FF000000"/>
      <name val="Calibri"/>
    </font>
    <font>
      <b/>
      <sz val="13.0"/>
      <color theme="1"/>
      <name val="Calibri"/>
    </font>
    <font>
      <b/>
      <sz val="14.0"/>
      <color rgb="FF000000"/>
      <name val="Calibri"/>
    </font>
    <font>
      <b/>
      <sz val="18.0"/>
      <color rgb="FF000000"/>
      <name val="Calibri"/>
    </font>
    <font>
      <b/>
      <sz val="19.0"/>
      <color theme="1"/>
      <name val="Calibri"/>
    </font>
    <font>
      <b/>
      <sz val="18.0"/>
      <color theme="1"/>
      <name val="Calibri"/>
    </font>
    <font>
      <b/>
      <sz val="11.0"/>
      <color rgb="FF666666"/>
      <name val="Calibri"/>
    </font>
  </fonts>
  <fills count="21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7E1CD"/>
        <bgColor rgb="FFB7E1CD"/>
      </patternFill>
    </fill>
    <fill>
      <patternFill patternType="solid">
        <fgColor rgb="FFE7E6E6"/>
        <bgColor rgb="FFE7E6E6"/>
      </patternFill>
    </fill>
    <fill>
      <patternFill patternType="solid">
        <fgColor rgb="FFE5E5E5"/>
        <bgColor rgb="FFE5E5E5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F35306"/>
        <bgColor rgb="FFF35306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92D050"/>
        <bgColor rgb="FF92D050"/>
      </patternFill>
    </fill>
    <fill>
      <patternFill patternType="solid">
        <fgColor rgb="FFEFEFEF"/>
        <bgColor rgb="FFEFEFEF"/>
      </patternFill>
    </fill>
    <fill>
      <patternFill patternType="solid">
        <fgColor rgb="FFCFDEFD"/>
        <bgColor rgb="FFCFDEFD"/>
      </patternFill>
    </fill>
  </fills>
  <borders count="28">
    <border/>
    <border>
      <bottom style="medium">
        <color rgb="FF7F7F7F"/>
      </bottom>
    </border>
    <border>
      <right style="medium">
        <color rgb="FF7F7F7F"/>
      </right>
    </border>
    <border>
      <right style="medium">
        <color rgb="FF7F7F7F"/>
      </right>
      <bottom style="medium">
        <color rgb="FF7F7F7F"/>
      </bottom>
    </border>
    <border>
      <left style="medium">
        <color rgb="FFB7B7B7"/>
      </left>
      <top style="medium">
        <color rgb="FFB7B7B7"/>
      </top>
    </border>
    <border>
      <top style="medium">
        <color rgb="FFB7B7B7"/>
      </top>
    </border>
    <border>
      <right style="medium">
        <color rgb="FFB7B7B7"/>
      </right>
      <top style="medium">
        <color rgb="FFB7B7B7"/>
      </top>
    </border>
    <border>
      <left style="medium">
        <color rgb="FFB7B7B7"/>
      </left>
    </border>
    <border>
      <right style="medium">
        <color rgb="FFB7B7B7"/>
      </right>
    </border>
    <border>
      <bottom style="medium">
        <color rgb="FFBFBFBF"/>
      </bottom>
    </border>
    <border>
      <right style="medium">
        <color rgb="FFB7B7B7"/>
      </right>
      <bottom style="medium">
        <color rgb="FFBFBFBF"/>
      </bottom>
    </border>
    <border>
      <left style="medium">
        <color rgb="FFB7B7B7"/>
      </left>
      <right style="medium">
        <color rgb="FFB7B7B7"/>
      </right>
      <top style="medium">
        <color rgb="FFB7B7B7"/>
      </top>
      <bottom style="medium">
        <color rgb="FFB7B7B7"/>
      </bottom>
    </border>
    <border>
      <left style="medium">
        <color rgb="FFB7B7B7"/>
      </left>
      <top style="medium">
        <color rgb="FFB7B7B7"/>
      </top>
      <bottom style="medium">
        <color rgb="FFB7B7B7"/>
      </bottom>
    </border>
    <border>
      <left style="medium">
        <color rgb="FFB7B7B7"/>
      </left>
      <right style="medium">
        <color rgb="FFB7B7B7"/>
      </right>
      <top style="medium">
        <color rgb="FFB7B7B7"/>
      </top>
    </border>
    <border>
      <right style="medium">
        <color rgb="FFB7B7B7"/>
      </right>
      <top style="medium">
        <color rgb="FFB7B7B7"/>
      </top>
      <bottom style="medium">
        <color rgb="FFB7B7B7"/>
      </bottom>
    </border>
    <border>
      <right style="medium">
        <color rgb="FFBFBFBF"/>
      </right>
      <bottom style="medium">
        <color rgb="FFBFBFBF"/>
      </bottom>
    </border>
    <border>
      <right style="medium">
        <color rgb="FFBFBFBF"/>
      </right>
    </border>
    <border>
      <left style="medium">
        <color rgb="FFB7B7B7"/>
      </left>
      <right style="medium">
        <color rgb="FFB7B7B7"/>
      </right>
    </border>
    <border>
      <left style="medium">
        <color rgb="FFB7B7B7"/>
      </left>
      <right style="medium">
        <color rgb="FFB7B7B7"/>
      </right>
      <bottom style="medium">
        <color rgb="FFB7B7B7"/>
      </bottom>
    </border>
    <border>
      <bottom style="medium">
        <color rgb="FFB7B7B7"/>
      </bottom>
    </border>
    <border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1" fillId="0" fontId="3" numFmtId="0" xfId="0" applyAlignment="1" applyBorder="1" applyFont="1">
      <alignment readingOrder="0" shrinkToFit="0" vertical="bottom" wrapText="1"/>
    </xf>
    <xf borderId="1" fillId="0" fontId="4" numFmtId="0" xfId="0" applyBorder="1" applyFont="1"/>
    <xf borderId="2" fillId="0" fontId="2" numFmtId="0" xfId="0" applyAlignment="1" applyBorder="1" applyFont="1">
      <alignment vertical="bottom"/>
    </xf>
    <xf borderId="1" fillId="2" fontId="5" numFmtId="164" xfId="0" applyAlignment="1" applyBorder="1" applyFill="1" applyFont="1" applyNumberFormat="1">
      <alignment horizontal="center" readingOrder="0" shrinkToFit="0" vertical="bottom" wrapText="1"/>
    </xf>
    <xf borderId="3" fillId="0" fontId="4" numFmtId="0" xfId="0" applyBorder="1" applyFont="1"/>
    <xf borderId="1" fillId="2" fontId="5" numFmtId="0" xfId="0" applyAlignment="1" applyBorder="1" applyFont="1">
      <alignment horizontal="center" shrinkToFit="0" vertical="bottom" wrapText="1"/>
    </xf>
    <xf borderId="3" fillId="2" fontId="2" numFmtId="0" xfId="0" applyAlignment="1" applyBorder="1" applyFont="1">
      <alignment vertical="bottom"/>
    </xf>
    <xf borderId="3" fillId="2" fontId="5" numFmtId="0" xfId="0" applyAlignment="1" applyBorder="1" applyFont="1">
      <alignment horizontal="center" shrinkToFit="0" vertical="bottom" wrapText="1"/>
    </xf>
    <xf borderId="3" fillId="2" fontId="5" numFmtId="17" xfId="0" applyAlignment="1" applyBorder="1" applyFont="1" applyNumberFormat="1">
      <alignment horizontal="center" shrinkToFit="0" vertical="bottom" wrapText="1"/>
    </xf>
    <xf borderId="1" fillId="2" fontId="5" numFmtId="17" xfId="0" applyAlignment="1" applyBorder="1" applyFont="1" applyNumberFormat="1">
      <alignment horizontal="center" shrinkToFit="0" vertical="bottom" wrapText="1"/>
    </xf>
    <xf borderId="3" fillId="2" fontId="5" numFmtId="0" xfId="0" applyAlignment="1" applyBorder="1" applyFont="1">
      <alignment horizontal="center" readingOrder="0" shrinkToFit="0" vertical="bottom" wrapText="1"/>
    </xf>
    <xf borderId="1" fillId="2" fontId="5" numFmtId="0" xfId="0" applyAlignment="1" applyBorder="1" applyFont="1">
      <alignment horizontal="center" readingOrder="0" shrinkToFit="0" vertical="bottom" wrapText="1"/>
    </xf>
    <xf borderId="0" fillId="2" fontId="5" numFmtId="0" xfId="0" applyAlignment="1" applyFont="1">
      <alignment horizontal="center" readingOrder="0" shrinkToFit="0" vertical="bottom" wrapText="1"/>
    </xf>
    <xf borderId="2" fillId="0" fontId="6" numFmtId="0" xfId="0" applyBorder="1" applyFont="1"/>
    <xf borderId="1" fillId="2" fontId="6" numFmtId="0" xfId="0" applyBorder="1" applyFont="1"/>
    <xf borderId="0" fillId="0" fontId="6" numFmtId="0" xfId="0" applyFont="1"/>
    <xf borderId="0" fillId="3" fontId="7" numFmtId="0" xfId="0" applyAlignment="1" applyFill="1" applyFont="1">
      <alignment horizontal="center" readingOrder="0" shrinkToFit="0" wrapText="1"/>
    </xf>
    <xf borderId="4" fillId="3" fontId="7" numFmtId="0" xfId="0" applyAlignment="1" applyBorder="1" applyFont="1">
      <alignment horizontal="center" readingOrder="0" shrinkToFit="0" wrapText="1"/>
    </xf>
    <xf borderId="5" fillId="0" fontId="4" numFmtId="0" xfId="0" applyBorder="1" applyFont="1"/>
    <xf borderId="6" fillId="0" fontId="4" numFmtId="0" xfId="0" applyBorder="1" applyFont="1"/>
    <xf borderId="2" fillId="0" fontId="2" numFmtId="0" xfId="0" applyBorder="1" applyFont="1"/>
    <xf borderId="1" fillId="2" fontId="2" numFmtId="0" xfId="0" applyBorder="1" applyFont="1"/>
    <xf borderId="0" fillId="0" fontId="2" numFmtId="0" xfId="0" applyFont="1"/>
    <xf borderId="0" fillId="3" fontId="8" numFmtId="0" xfId="0" applyAlignment="1" applyFont="1">
      <alignment horizontal="center" readingOrder="0" shrinkToFit="0" wrapText="1"/>
    </xf>
    <xf borderId="7" fillId="3" fontId="8" numFmtId="0" xfId="0" applyAlignment="1" applyBorder="1" applyFont="1">
      <alignment horizontal="center" readingOrder="0" shrinkToFit="0" wrapText="1"/>
    </xf>
    <xf borderId="8" fillId="3" fontId="8" numFmtId="0" xfId="0" applyAlignment="1" applyBorder="1" applyFont="1">
      <alignment horizontal="center" readingOrder="0" shrinkToFit="0" wrapText="1"/>
    </xf>
    <xf borderId="1" fillId="0" fontId="2" numFmtId="0" xfId="0" applyBorder="1" applyFont="1"/>
    <xf borderId="9" fillId="0" fontId="4" numFmtId="0" xfId="0" applyBorder="1" applyFont="1"/>
    <xf borderId="9" fillId="3" fontId="8" numFmtId="0" xfId="0" applyAlignment="1" applyBorder="1" applyFont="1">
      <alignment horizontal="center" readingOrder="0" shrinkToFit="0" wrapText="1"/>
    </xf>
    <xf borderId="10" fillId="0" fontId="4" numFmtId="0" xfId="0" applyBorder="1" applyFont="1"/>
    <xf borderId="3" fillId="4" fontId="9" numFmtId="0" xfId="0" applyAlignment="1" applyBorder="1" applyFill="1" applyFont="1">
      <alignment horizontal="center" shrinkToFit="0" vertical="bottom" wrapText="1"/>
    </xf>
    <xf borderId="1" fillId="5" fontId="9" numFmtId="0" xfId="0" applyAlignment="1" applyBorder="1" applyFill="1" applyFont="1">
      <alignment horizontal="center" shrinkToFit="0" vertical="bottom" wrapText="1"/>
    </xf>
    <xf borderId="11" fillId="6" fontId="10" numFmtId="4" xfId="0" applyAlignment="1" applyBorder="1" applyFill="1" applyFont="1" applyNumberFormat="1">
      <alignment horizontal="right" readingOrder="0" shrinkToFit="0" vertical="bottom" wrapText="1"/>
    </xf>
    <xf borderId="12" fillId="6" fontId="10" numFmtId="4" xfId="0" applyAlignment="1" applyBorder="1" applyFont="1" applyNumberFormat="1">
      <alignment horizontal="center" readingOrder="0" shrinkToFit="0" wrapText="1"/>
    </xf>
    <xf borderId="13" fillId="0" fontId="11" numFmtId="4" xfId="0" applyAlignment="1" applyBorder="1" applyFont="1" applyNumberFormat="1">
      <alignment vertical="bottom"/>
    </xf>
    <xf borderId="14" fillId="0" fontId="10" numFmtId="0" xfId="0" applyAlignment="1" applyBorder="1" applyFont="1">
      <alignment horizontal="center" readingOrder="0" shrinkToFit="0" wrapText="1"/>
    </xf>
    <xf borderId="9" fillId="0" fontId="10" numFmtId="0" xfId="0" applyAlignment="1" applyBorder="1" applyFont="1">
      <alignment horizontal="center" readingOrder="0" shrinkToFit="0" wrapText="1"/>
    </xf>
    <xf borderId="13" fillId="0" fontId="11" numFmtId="165" xfId="0" applyAlignment="1" applyBorder="1" applyFont="1" applyNumberFormat="1">
      <alignment vertical="bottom"/>
    </xf>
    <xf borderId="3" fillId="5" fontId="9" numFmtId="0" xfId="0" applyAlignment="1" applyBorder="1" applyFont="1">
      <alignment horizontal="center" shrinkToFit="0" vertical="bottom" wrapText="1"/>
    </xf>
    <xf borderId="15" fillId="6" fontId="10" numFmtId="4" xfId="0" applyAlignment="1" applyBorder="1" applyFont="1" applyNumberFormat="1">
      <alignment horizontal="right" shrinkToFit="0" vertical="bottom" wrapText="1"/>
    </xf>
    <xf borderId="9" fillId="6" fontId="10" numFmtId="4" xfId="0" applyAlignment="1" applyBorder="1" applyFont="1" applyNumberFormat="1">
      <alignment horizontal="center" shrinkToFit="0" wrapText="1"/>
    </xf>
    <xf borderId="15" fillId="0" fontId="10" numFmtId="4" xfId="0" applyAlignment="1" applyBorder="1" applyFont="1" applyNumberFormat="1">
      <alignment horizontal="right" shrinkToFit="0" vertical="bottom" wrapText="1"/>
    </xf>
    <xf borderId="15" fillId="0" fontId="10" numFmtId="4" xfId="0" applyAlignment="1" applyBorder="1" applyFont="1" applyNumberFormat="1">
      <alignment horizontal="center" shrinkToFit="0" wrapText="1"/>
    </xf>
    <xf borderId="3" fillId="7" fontId="9" numFmtId="0" xfId="0" applyAlignment="1" applyBorder="1" applyFill="1" applyFont="1">
      <alignment horizontal="center" shrinkToFit="0" vertical="bottom" wrapText="1"/>
    </xf>
    <xf borderId="15" fillId="6" fontId="10" numFmtId="4" xfId="0" applyAlignment="1" applyBorder="1" applyFont="1" applyNumberFormat="1">
      <alignment horizontal="center" readingOrder="0" shrinkToFit="0" wrapText="1"/>
    </xf>
    <xf borderId="16" fillId="5" fontId="12" numFmtId="4" xfId="0" applyAlignment="1" applyBorder="1" applyFont="1" applyNumberFormat="1">
      <alignment horizontal="center" shrinkToFit="0" wrapText="1"/>
    </xf>
    <xf borderId="15" fillId="6" fontId="10" numFmtId="4" xfId="0" applyAlignment="1" applyBorder="1" applyFont="1" applyNumberFormat="1">
      <alignment horizontal="right" readingOrder="0" shrinkToFit="0" vertical="bottom" wrapText="1"/>
    </xf>
    <xf borderId="15" fillId="0" fontId="10" numFmtId="4" xfId="0" applyAlignment="1" applyBorder="1" applyFont="1" applyNumberFormat="1">
      <alignment horizontal="right" readingOrder="0" shrinkToFit="0" vertical="bottom" wrapText="1"/>
    </xf>
    <xf borderId="17" fillId="0" fontId="11" numFmtId="4" xfId="0" applyAlignment="1" applyBorder="1" applyFont="1" applyNumberFormat="1">
      <alignment vertical="bottom"/>
    </xf>
    <xf borderId="14" fillId="0" fontId="10" numFmtId="0" xfId="0" applyAlignment="1" applyBorder="1" applyFont="1">
      <alignment horizontal="center" shrinkToFit="0" wrapText="1"/>
    </xf>
    <xf borderId="9" fillId="0" fontId="10" numFmtId="0" xfId="0" applyAlignment="1" applyBorder="1" applyFont="1">
      <alignment horizontal="center" shrinkToFit="0" wrapText="1"/>
    </xf>
    <xf borderId="17" fillId="0" fontId="11" numFmtId="165" xfId="0" applyAlignment="1" applyBorder="1" applyFont="1" applyNumberFormat="1">
      <alignment vertical="bottom"/>
    </xf>
    <xf borderId="9" fillId="6" fontId="10" numFmtId="4" xfId="0" applyAlignment="1" applyBorder="1" applyFont="1" applyNumberFormat="1">
      <alignment horizontal="center" readingOrder="0" shrinkToFit="0" wrapText="1"/>
    </xf>
    <xf borderId="15" fillId="6" fontId="10" numFmtId="4" xfId="0" applyAlignment="1" applyBorder="1" applyFont="1" applyNumberFormat="1">
      <alignment horizontal="center" shrinkToFit="0" wrapText="1"/>
    </xf>
    <xf borderId="12" fillId="6" fontId="10" numFmtId="4" xfId="0" applyAlignment="1" applyBorder="1" applyFont="1" applyNumberFormat="1">
      <alignment horizontal="center" shrinkToFit="0" wrapText="1"/>
    </xf>
    <xf borderId="17" fillId="5" fontId="11" numFmtId="4" xfId="0" applyAlignment="1" applyBorder="1" applyFont="1" applyNumberFormat="1">
      <alignment vertical="bottom"/>
    </xf>
    <xf borderId="15" fillId="7" fontId="10" numFmtId="4" xfId="0" applyAlignment="1" applyBorder="1" applyFont="1" applyNumberFormat="1">
      <alignment horizontal="right" shrinkToFit="0" vertical="bottom" wrapText="1"/>
    </xf>
    <xf borderId="15" fillId="7" fontId="10" numFmtId="4" xfId="0" applyAlignment="1" applyBorder="1" applyFont="1" applyNumberFormat="1">
      <alignment horizontal="center" shrinkToFit="0" wrapText="1"/>
    </xf>
    <xf borderId="3" fillId="8" fontId="9" numFmtId="0" xfId="0" applyAlignment="1" applyBorder="1" applyFill="1" applyFont="1">
      <alignment horizontal="center" shrinkToFit="0" vertical="bottom" wrapText="1"/>
    </xf>
    <xf borderId="3" fillId="9" fontId="9" numFmtId="0" xfId="0" applyAlignment="1" applyBorder="1" applyFill="1" applyFont="1">
      <alignment horizontal="center" shrinkToFit="0" vertical="bottom" wrapText="1"/>
    </xf>
    <xf borderId="11" fillId="6" fontId="10" numFmtId="4" xfId="0" applyAlignment="1" applyBorder="1" applyFont="1" applyNumberFormat="1">
      <alignment horizontal="right" shrinkToFit="0" vertical="bottom" wrapText="1"/>
    </xf>
    <xf borderId="3" fillId="4" fontId="9" numFmtId="0" xfId="0" applyAlignment="1" applyBorder="1" applyFont="1">
      <alignment horizontal="center" shrinkToFit="0" vertical="bottom" wrapText="1"/>
    </xf>
    <xf borderId="15" fillId="0" fontId="10" numFmtId="4" xfId="0" applyAlignment="1" applyBorder="1" applyFont="1" applyNumberFormat="1">
      <alignment horizontal="center" readingOrder="0" shrinkToFit="0" wrapText="1"/>
    </xf>
    <xf borderId="3" fillId="10" fontId="9" numFmtId="0" xfId="0" applyAlignment="1" applyBorder="1" applyFill="1" applyFont="1">
      <alignment horizontal="center" shrinkToFit="0" vertical="bottom" wrapText="1"/>
    </xf>
    <xf borderId="16" fillId="7" fontId="10" numFmtId="4" xfId="0" applyAlignment="1" applyBorder="1" applyFont="1" applyNumberFormat="1">
      <alignment horizontal="right" shrinkToFit="0" vertical="bottom" wrapText="1"/>
    </xf>
    <xf borderId="16" fillId="7" fontId="10" numFmtId="4" xfId="0" applyAlignment="1" applyBorder="1" applyFont="1" applyNumberFormat="1">
      <alignment horizontal="center" shrinkToFit="0" wrapText="1"/>
    </xf>
    <xf borderId="16" fillId="0" fontId="10" numFmtId="4" xfId="0" applyAlignment="1" applyBorder="1" applyFont="1" applyNumberFormat="1">
      <alignment horizontal="right" shrinkToFit="0" vertical="bottom" wrapText="1"/>
    </xf>
    <xf borderId="16" fillId="0" fontId="10" numFmtId="4" xfId="0" applyAlignment="1" applyBorder="1" applyFont="1" applyNumberFormat="1">
      <alignment horizontal="center" shrinkToFit="0" wrapText="1"/>
    </xf>
    <xf borderId="11" fillId="6" fontId="10" numFmtId="4" xfId="0" applyAlignment="1" applyBorder="1" applyFont="1" applyNumberFormat="1">
      <alignment horizontal="center" readingOrder="0" shrinkToFit="0" wrapText="1"/>
    </xf>
    <xf borderId="11" fillId="0" fontId="10" numFmtId="4" xfId="0" applyAlignment="1" applyBorder="1" applyFont="1" applyNumberFormat="1">
      <alignment horizontal="right" shrinkToFit="0" vertical="bottom" wrapText="1"/>
    </xf>
    <xf borderId="11" fillId="0" fontId="10" numFmtId="4" xfId="0" applyAlignment="1" applyBorder="1" applyFont="1" applyNumberFormat="1">
      <alignment horizontal="center" shrinkToFit="0" wrapText="1"/>
    </xf>
    <xf borderId="11" fillId="6" fontId="10" numFmtId="4" xfId="0" applyAlignment="1" applyBorder="1" applyFont="1" applyNumberFormat="1">
      <alignment horizontal="center" shrinkToFit="0" wrapText="1"/>
    </xf>
    <xf borderId="16" fillId="6" fontId="10" numFmtId="4" xfId="0" applyAlignment="1" applyBorder="1" applyFont="1" applyNumberFormat="1">
      <alignment horizontal="center" readingOrder="0" shrinkToFit="0" wrapText="1"/>
    </xf>
    <xf borderId="11" fillId="7" fontId="10" numFmtId="4" xfId="0" applyAlignment="1" applyBorder="1" applyFont="1" applyNumberFormat="1">
      <alignment horizontal="right" readingOrder="0" shrinkToFit="0" vertical="bottom" wrapText="1"/>
    </xf>
    <xf borderId="11" fillId="7" fontId="10" numFmtId="4" xfId="0" applyAlignment="1" applyBorder="1" applyFont="1" applyNumberFormat="1">
      <alignment horizontal="center" readingOrder="0" shrinkToFit="0" wrapText="1"/>
    </xf>
    <xf borderId="9" fillId="6" fontId="10" numFmtId="4" xfId="0" applyAlignment="1" applyBorder="1" applyFont="1" applyNumberFormat="1">
      <alignment horizontal="right" readingOrder="0" shrinkToFit="0" vertical="bottom" wrapText="1"/>
    </xf>
    <xf borderId="18" fillId="0" fontId="11" numFmtId="4" xfId="0" applyAlignment="1" applyBorder="1" applyFont="1" applyNumberFormat="1">
      <alignment vertical="bottom"/>
    </xf>
    <xf borderId="19" fillId="0" fontId="10" numFmtId="0" xfId="0" applyAlignment="1" applyBorder="1" applyFont="1">
      <alignment horizontal="center" shrinkToFit="0" wrapText="1"/>
    </xf>
    <xf borderId="18" fillId="0" fontId="11" numFmtId="165" xfId="0" applyAlignment="1" applyBorder="1" applyFont="1" applyNumberFormat="1">
      <alignment vertical="bottom"/>
    </xf>
    <xf borderId="0" fillId="5" fontId="2" numFmtId="0" xfId="0" applyAlignment="1" applyFont="1">
      <alignment vertical="bottom"/>
    </xf>
    <xf borderId="9" fillId="6" fontId="10" numFmtId="4" xfId="0" applyAlignment="1" applyBorder="1" applyFont="1" applyNumberFormat="1">
      <alignment horizontal="right" shrinkToFit="0" vertical="bottom" wrapText="1"/>
    </xf>
    <xf borderId="2" fillId="5" fontId="2" numFmtId="0" xfId="0" applyAlignment="1" applyBorder="1" applyFont="1">
      <alignment vertical="bottom"/>
    </xf>
    <xf borderId="2" fillId="5" fontId="2" numFmtId="0" xfId="0" applyAlignment="1" applyBorder="1" applyFont="1">
      <alignment vertical="bottom"/>
    </xf>
    <xf borderId="0" fillId="11" fontId="2" numFmtId="0" xfId="0" applyAlignment="1" applyFill="1" applyFont="1">
      <alignment vertical="bottom"/>
    </xf>
    <xf borderId="0" fillId="11" fontId="9" numFmtId="0" xfId="0" applyAlignment="1" applyFont="1">
      <alignment horizontal="center" shrinkToFit="0" vertical="bottom" wrapText="1"/>
    </xf>
    <xf borderId="0" fillId="5" fontId="2" numFmtId="4" xfId="0" applyAlignment="1" applyFont="1" applyNumberFormat="1">
      <alignment vertical="bottom"/>
    </xf>
    <xf borderId="2" fillId="5" fontId="2" numFmtId="4" xfId="0" applyAlignment="1" applyBorder="1" applyFont="1" applyNumberFormat="1">
      <alignment vertical="bottom"/>
    </xf>
    <xf borderId="2" fillId="4" fontId="9" numFmtId="4" xfId="0" applyAlignment="1" applyBorder="1" applyFont="1" applyNumberFormat="1">
      <alignment horizontal="center" shrinkToFit="0" vertical="bottom" wrapText="1"/>
    </xf>
    <xf borderId="20" fillId="0" fontId="2" numFmtId="0" xfId="0" applyAlignment="1" applyBorder="1" applyFont="1">
      <alignment vertical="bottom"/>
    </xf>
    <xf borderId="9" fillId="3" fontId="8" numFmtId="49" xfId="0" applyAlignment="1" applyBorder="1" applyFont="1" applyNumberFormat="1">
      <alignment horizontal="center" readingOrder="0" shrinkToFit="0" wrapText="1"/>
    </xf>
    <xf borderId="0" fillId="0" fontId="2" numFmtId="49" xfId="0" applyAlignment="1" applyFont="1" applyNumberFormat="1">
      <alignment vertical="bottom"/>
    </xf>
    <xf borderId="21" fillId="0" fontId="1" numFmtId="0" xfId="0" applyAlignment="1" applyBorder="1" applyFont="1">
      <alignment horizontal="center" readingOrder="0" shrinkToFit="0" vertical="bottom" wrapText="1"/>
    </xf>
    <xf borderId="20" fillId="0" fontId="4" numFmtId="0" xfId="0" applyBorder="1" applyFont="1"/>
    <xf borderId="22" fillId="0" fontId="4" numFmtId="0" xfId="0" applyBorder="1" applyFont="1"/>
    <xf borderId="0" fillId="12" fontId="2" numFmtId="49" xfId="0" applyAlignment="1" applyFill="1" applyFont="1" applyNumberFormat="1">
      <alignment horizontal="center" shrinkToFit="0" vertical="bottom" wrapText="1"/>
    </xf>
    <xf borderId="0" fillId="13" fontId="2" numFmtId="49" xfId="0" applyAlignment="1" applyFill="1" applyFont="1" applyNumberFormat="1">
      <alignment horizontal="center" shrinkToFit="0" vertical="bottom" wrapText="1"/>
    </xf>
    <xf borderId="0" fillId="14" fontId="2" numFmtId="49" xfId="0" applyAlignment="1" applyFill="1" applyFont="1" applyNumberFormat="1">
      <alignment horizontal="center" shrinkToFit="0" vertical="bottom" wrapText="1"/>
    </xf>
    <xf borderId="21" fillId="0" fontId="1" numFmtId="0" xfId="0" applyAlignment="1" applyBorder="1" applyFont="1">
      <alignment horizontal="center" shrinkToFit="0" vertical="bottom" wrapText="1"/>
    </xf>
    <xf borderId="0" fillId="15" fontId="2" numFmtId="0" xfId="0" applyAlignment="1" applyFill="1" applyFont="1">
      <alignment vertical="bottom"/>
    </xf>
    <xf borderId="0" fillId="5" fontId="13" numFmtId="0" xfId="0" applyAlignment="1" applyFont="1">
      <alignment horizontal="left" shrinkToFit="0" vertical="bottom" wrapText="1"/>
    </xf>
    <xf borderId="0" fillId="16" fontId="2" numFmtId="0" xfId="0" applyAlignment="1" applyFill="1" applyFont="1">
      <alignment vertical="bottom"/>
    </xf>
    <xf borderId="0" fillId="5" fontId="13" numFmtId="0" xfId="0" applyAlignment="1" applyFont="1">
      <alignment shrinkToFit="0" vertical="top" wrapText="1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horizontal="center" readingOrder="0" shrinkToFit="0" vertical="bottom" wrapText="0"/>
    </xf>
    <xf borderId="23" fillId="0" fontId="16" numFmtId="0" xfId="0" applyAlignment="1" applyBorder="1" applyFont="1">
      <alignment horizontal="center" readingOrder="0" vertical="bottom"/>
    </xf>
    <xf borderId="24" fillId="0" fontId="4" numFmtId="0" xfId="0" applyBorder="1" applyFont="1"/>
    <xf borderId="25" fillId="0" fontId="4" numFmtId="0" xfId="0" applyBorder="1" applyFont="1"/>
    <xf borderId="0" fillId="5" fontId="11" numFmtId="0" xfId="0" applyAlignment="1" applyFont="1">
      <alignment vertical="bottom"/>
    </xf>
    <xf borderId="23" fillId="5" fontId="17" numFmtId="0" xfId="0" applyAlignment="1" applyBorder="1" applyFont="1">
      <alignment horizontal="center" readingOrder="0" shrinkToFit="0" wrapText="0"/>
    </xf>
    <xf borderId="24" fillId="13" fontId="18" numFmtId="0" xfId="0" applyAlignment="1" applyBorder="1" applyFont="1">
      <alignment horizontal="center" readingOrder="0" shrinkToFit="0" vertical="bottom" wrapText="0"/>
    </xf>
    <xf borderId="23" fillId="13" fontId="19" numFmtId="0" xfId="0" applyAlignment="1" applyBorder="1" applyFont="1">
      <alignment horizontal="center" readingOrder="0" vertical="bottom"/>
    </xf>
    <xf borderId="0" fillId="17" fontId="2" numFmtId="0" xfId="0" applyAlignment="1" applyFill="1" applyFont="1">
      <alignment vertical="bottom"/>
    </xf>
    <xf borderId="0" fillId="18" fontId="2" numFmtId="0" xfId="0" applyAlignment="1" applyFill="1" applyFont="1">
      <alignment vertical="bottom"/>
    </xf>
    <xf borderId="0" fillId="5" fontId="13" numFmtId="0" xfId="0" applyAlignment="1" applyFont="1">
      <alignment shrinkToFit="0" vertical="bottom" wrapText="1"/>
    </xf>
    <xf borderId="24" fillId="14" fontId="18" numFmtId="4" xfId="0" applyAlignment="1" applyBorder="1" applyFont="1" applyNumberFormat="1">
      <alignment horizontal="center" readingOrder="0" shrinkToFit="0" vertical="bottom" wrapText="0"/>
    </xf>
    <xf borderId="23" fillId="0" fontId="20" numFmtId="49" xfId="0" applyAlignment="1" applyBorder="1" applyFont="1" applyNumberFormat="1">
      <alignment horizontal="center" vertical="bottom"/>
    </xf>
    <xf borderId="23" fillId="19" fontId="17" numFmtId="0" xfId="0" applyAlignment="1" applyBorder="1" applyFill="1" applyFont="1">
      <alignment horizontal="right" readingOrder="0" shrinkToFit="0" wrapText="0"/>
    </xf>
    <xf borderId="24" fillId="14" fontId="18" numFmtId="49" xfId="0" applyAlignment="1" applyBorder="1" applyFont="1" applyNumberFormat="1">
      <alignment horizontal="center" readingOrder="0" shrinkToFit="0" vertical="bottom" wrapText="0"/>
    </xf>
    <xf borderId="0" fillId="20" fontId="2" numFmtId="0" xfId="0" applyAlignment="1" applyFill="1" applyFont="1">
      <alignment vertical="bottom"/>
    </xf>
    <xf borderId="0" fillId="7" fontId="2" numFmtId="0" xfId="0" applyAlignment="1" applyFont="1">
      <alignment vertical="bottom"/>
    </xf>
    <xf borderId="0" fillId="0" fontId="21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26" fillId="5" fontId="17" numFmtId="0" xfId="0" applyAlignment="1" applyBorder="1" applyFont="1">
      <alignment shrinkToFit="0" vertical="bottom" wrapText="0"/>
    </xf>
    <xf borderId="26" fillId="0" fontId="2" numFmtId="0" xfId="0" applyAlignment="1" applyBorder="1" applyFont="1">
      <alignment shrinkToFit="0" vertical="bottom" wrapText="0"/>
    </xf>
    <xf borderId="27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13">
    <dxf>
      <font/>
      <fill>
        <patternFill patternType="solid">
          <fgColor rgb="FFD9D9D9"/>
          <bgColor rgb="FFD9D9D9"/>
        </patternFill>
      </fill>
      <border/>
    </dxf>
    <dxf>
      <font>
        <color rgb="FF000000"/>
      </font>
      <fill>
        <patternFill patternType="solid">
          <fgColor rgb="FFF35306"/>
          <bgColor rgb="FFF35306"/>
        </patternFill>
      </fill>
      <border/>
    </dxf>
    <dxf>
      <font>
        <color rgb="FF000000"/>
      </font>
      <fill>
        <patternFill patternType="solid">
          <fgColor rgb="FFED7D31"/>
          <bgColor rgb="FFED7D31"/>
        </patternFill>
      </fill>
      <border/>
    </dxf>
    <dxf>
      <font>
        <color rgb="FF000000"/>
      </font>
      <fill>
        <patternFill patternType="solid">
          <fgColor rgb="FFCFDEFD"/>
          <bgColor rgb="FFCFDEFD"/>
        </patternFill>
      </fill>
      <border/>
    </dxf>
    <dxf>
      <font>
        <color rgb="FF000000"/>
      </font>
      <fill>
        <patternFill patternType="solid">
          <fgColor rgb="FF5B9BD5"/>
          <bgColor rgb="FF5B9BD5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  <dxf>
      <font>
        <color rgb="FF000000"/>
      </font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  <dxf>
      <font/>
      <fill>
        <patternFill patternType="solid">
          <fgColor rgb="FFE5E5E5"/>
          <bgColor rgb="FFE5E5E5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Réalisé -style">
      <tableStyleElement dxfId="10" type="headerRow"/>
      <tableStyleElement dxfId="11" type="firstRowStripe"/>
      <tableStyleElement dxfId="1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O9:R14" displayName="Table_1" name="Table_1" id="1">
  <tableColumns count="4">
    <tableColumn name="Column1" id="1"/>
    <tableColumn name="Column2" id="2"/>
    <tableColumn name="Column3" id="3"/>
    <tableColumn name="Column4" id="4"/>
  </tableColumns>
  <tableStyleInfo name="Réalisé 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3" width="2.63"/>
    <col customWidth="1" min="4" max="9" width="5.75"/>
    <col customWidth="1" min="10" max="11" width="2.63"/>
    <col customWidth="1" min="12" max="17" width="5.75"/>
    <col customWidth="1" min="18" max="19" width="2.63"/>
    <col customWidth="1" min="20" max="25" width="5.75"/>
    <col customWidth="1" min="26" max="27" width="2.63"/>
    <col customWidth="1" min="28" max="33" width="5.75"/>
    <col customWidth="1" min="34" max="35" width="2.63"/>
    <col customWidth="1" min="36" max="41" width="5.75"/>
    <col customWidth="1" min="42" max="43" width="2.63"/>
    <col customWidth="1" min="44" max="49" width="5.75"/>
    <col customWidth="1" min="50" max="51" width="2.63"/>
    <col customWidth="1" min="52" max="57" width="5.75"/>
    <col customWidth="1" min="58" max="59" width="2.63"/>
    <col customWidth="1" min="60" max="65" width="5.75"/>
    <col customWidth="1" min="66" max="67" width="2.63"/>
    <col customWidth="1" min="68" max="73" width="5.75"/>
    <col customWidth="1" min="74" max="75" width="2.63"/>
    <col customWidth="1" min="76" max="81" width="5.75"/>
    <col customWidth="1" min="82" max="83" width="2.63"/>
    <col customWidth="1" min="84" max="89" width="5.75"/>
    <col customWidth="1" min="90" max="91" width="2.63"/>
    <col customWidth="1" min="92" max="97" width="5.75"/>
  </cols>
  <sheetData>
    <row r="1">
      <c r="A1" s="1" t="s">
        <v>0</v>
      </c>
      <c r="C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>
      <c r="A2" s="1" t="s">
        <v>1</v>
      </c>
      <c r="C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>
      <c r="A3" s="1" t="s">
        <v>2</v>
      </c>
      <c r="C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>
      <c r="A4" s="3"/>
      <c r="B4" s="4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3"/>
      <c r="CO4" s="3"/>
      <c r="CP4" s="3"/>
      <c r="CQ4" s="3"/>
      <c r="CR4" s="3"/>
      <c r="CS4" s="3"/>
    </row>
    <row r="5">
      <c r="A5" s="6"/>
      <c r="B5" s="7">
        <v>45192.0</v>
      </c>
      <c r="C5" s="5"/>
      <c r="D5" s="5"/>
      <c r="E5" s="5"/>
      <c r="F5" s="5"/>
      <c r="G5" s="5"/>
      <c r="H5" s="5"/>
      <c r="I5" s="8"/>
      <c r="J5" s="9" t="s">
        <v>4</v>
      </c>
      <c r="K5" s="5"/>
      <c r="L5" s="8"/>
      <c r="M5" s="10"/>
      <c r="N5" s="10"/>
      <c r="O5" s="11"/>
      <c r="P5" s="11"/>
      <c r="Q5" s="11"/>
      <c r="R5" s="9" t="s">
        <v>5</v>
      </c>
      <c r="S5" s="5"/>
      <c r="T5" s="5"/>
      <c r="U5" s="5"/>
      <c r="V5" s="8"/>
      <c r="W5" s="11"/>
      <c r="X5" s="11"/>
      <c r="Y5" s="11"/>
      <c r="Z5" s="9" t="s">
        <v>6</v>
      </c>
      <c r="AA5" s="5"/>
      <c r="AB5" s="5"/>
      <c r="AC5" s="5"/>
      <c r="AD5" s="8"/>
      <c r="AE5" s="11"/>
      <c r="AF5" s="11"/>
      <c r="AG5" s="11"/>
      <c r="AH5" s="9" t="s">
        <v>7</v>
      </c>
      <c r="AI5" s="5"/>
      <c r="AJ5" s="5"/>
      <c r="AK5" s="5"/>
      <c r="AL5" s="8"/>
      <c r="AM5" s="11"/>
      <c r="AN5" s="11"/>
      <c r="AO5" s="11"/>
      <c r="AP5" s="9" t="s">
        <v>8</v>
      </c>
      <c r="AQ5" s="5"/>
      <c r="AR5" s="5"/>
      <c r="AS5" s="5"/>
      <c r="AT5" s="8"/>
      <c r="AU5" s="12"/>
      <c r="AV5" s="12"/>
      <c r="AW5" s="12"/>
      <c r="AX5" s="13">
        <v>45352.0</v>
      </c>
      <c r="AY5" s="5"/>
      <c r="AZ5" s="5"/>
      <c r="BA5" s="5"/>
      <c r="BB5" s="8"/>
      <c r="BC5" s="11"/>
      <c r="BD5" s="11"/>
      <c r="BE5" s="11"/>
      <c r="BF5" s="9" t="s">
        <v>9</v>
      </c>
      <c r="BG5" s="5"/>
      <c r="BH5" s="5"/>
      <c r="BI5" s="5"/>
      <c r="BJ5" s="8"/>
      <c r="BK5" s="12"/>
      <c r="BL5" s="12"/>
      <c r="BM5" s="12"/>
      <c r="BN5" s="13">
        <v>45413.0</v>
      </c>
      <c r="BO5" s="5"/>
      <c r="BP5" s="5"/>
      <c r="BQ5" s="5"/>
      <c r="BR5" s="8"/>
      <c r="BS5" s="12"/>
      <c r="BT5" s="12"/>
      <c r="BU5" s="12"/>
      <c r="BV5" s="13">
        <v>45444.0</v>
      </c>
      <c r="BW5" s="5"/>
      <c r="BX5" s="5"/>
      <c r="BY5" s="5"/>
      <c r="BZ5" s="8"/>
      <c r="CA5" s="11"/>
      <c r="CB5" s="11"/>
      <c r="CC5" s="11"/>
      <c r="CD5" s="9" t="s">
        <v>10</v>
      </c>
      <c r="CE5" s="5"/>
      <c r="CF5" s="5"/>
      <c r="CG5" s="5"/>
      <c r="CH5" s="8"/>
      <c r="CI5" s="14"/>
      <c r="CJ5" s="14"/>
      <c r="CK5" s="14"/>
      <c r="CL5" s="15" t="s">
        <v>11</v>
      </c>
      <c r="CM5" s="5"/>
      <c r="CN5" s="5"/>
      <c r="CO5" s="5"/>
      <c r="CP5" s="8"/>
      <c r="CQ5" s="16"/>
      <c r="CR5" s="16"/>
      <c r="CS5" s="16"/>
    </row>
    <row r="6">
      <c r="A6" s="17"/>
      <c r="B6" s="18"/>
      <c r="C6" s="19"/>
      <c r="D6" s="20" t="s">
        <v>12</v>
      </c>
      <c r="G6" s="21" t="s">
        <v>13</v>
      </c>
      <c r="H6" s="22"/>
      <c r="I6" s="23"/>
      <c r="J6" s="18"/>
      <c r="K6" s="19"/>
      <c r="L6" s="20" t="s">
        <v>12</v>
      </c>
      <c r="O6" s="20" t="s">
        <v>13</v>
      </c>
      <c r="R6" s="18"/>
      <c r="S6" s="19"/>
      <c r="T6" s="20" t="s">
        <v>12</v>
      </c>
      <c r="W6" s="20" t="s">
        <v>13</v>
      </c>
      <c r="Z6" s="18"/>
      <c r="AA6" s="19"/>
      <c r="AB6" s="20" t="s">
        <v>12</v>
      </c>
      <c r="AE6" s="20" t="s">
        <v>13</v>
      </c>
      <c r="AH6" s="18"/>
      <c r="AI6" s="19"/>
      <c r="AJ6" s="20" t="s">
        <v>12</v>
      </c>
      <c r="AM6" s="20" t="s">
        <v>13</v>
      </c>
      <c r="AP6" s="18"/>
      <c r="AQ6" s="19"/>
      <c r="AR6" s="20" t="s">
        <v>12</v>
      </c>
      <c r="AU6" s="20" t="s">
        <v>13</v>
      </c>
      <c r="AX6" s="18"/>
      <c r="AY6" s="19"/>
      <c r="AZ6" s="20" t="s">
        <v>12</v>
      </c>
      <c r="BC6" s="20" t="s">
        <v>13</v>
      </c>
      <c r="BF6" s="18"/>
      <c r="BG6" s="19"/>
      <c r="BH6" s="20" t="s">
        <v>12</v>
      </c>
      <c r="BK6" s="20" t="s">
        <v>13</v>
      </c>
      <c r="BN6" s="18"/>
      <c r="BO6" s="19"/>
      <c r="BP6" s="20" t="s">
        <v>12</v>
      </c>
      <c r="BS6" s="20" t="s">
        <v>13</v>
      </c>
      <c r="BV6" s="18"/>
      <c r="BW6" s="19"/>
      <c r="BX6" s="20" t="s">
        <v>12</v>
      </c>
      <c r="CA6" s="20" t="s">
        <v>13</v>
      </c>
      <c r="CD6" s="18"/>
      <c r="CE6" s="19"/>
      <c r="CF6" s="20" t="s">
        <v>12</v>
      </c>
      <c r="CI6" s="20" t="s">
        <v>13</v>
      </c>
      <c r="CL6" s="18"/>
      <c r="CM6" s="19"/>
      <c r="CN6" s="20" t="s">
        <v>12</v>
      </c>
      <c r="CQ6" s="20" t="s">
        <v>13</v>
      </c>
    </row>
    <row r="7">
      <c r="A7" s="24"/>
      <c r="B7" s="25"/>
      <c r="C7" s="26"/>
      <c r="D7" s="27" t="s">
        <v>14</v>
      </c>
      <c r="F7" s="27" t="s">
        <v>15</v>
      </c>
      <c r="G7" s="28" t="s">
        <v>14</v>
      </c>
      <c r="I7" s="29" t="s">
        <v>15</v>
      </c>
      <c r="J7" s="25"/>
      <c r="K7" s="26"/>
      <c r="L7" s="27" t="s">
        <v>14</v>
      </c>
      <c r="N7" s="27" t="s">
        <v>15</v>
      </c>
      <c r="O7" s="27" t="s">
        <v>14</v>
      </c>
      <c r="Q7" s="27" t="s">
        <v>15</v>
      </c>
      <c r="R7" s="25"/>
      <c r="S7" s="26"/>
      <c r="T7" s="27" t="s">
        <v>14</v>
      </c>
      <c r="V7" s="27" t="s">
        <v>15</v>
      </c>
      <c r="W7" s="27" t="s">
        <v>14</v>
      </c>
      <c r="Y7" s="27" t="s">
        <v>15</v>
      </c>
      <c r="Z7" s="25"/>
      <c r="AA7" s="26"/>
      <c r="AB7" s="27" t="s">
        <v>14</v>
      </c>
      <c r="AD7" s="27" t="s">
        <v>15</v>
      </c>
      <c r="AE7" s="27" t="s">
        <v>14</v>
      </c>
      <c r="AG7" s="27" t="s">
        <v>15</v>
      </c>
      <c r="AH7" s="25"/>
      <c r="AI7" s="26"/>
      <c r="AJ7" s="27" t="s">
        <v>14</v>
      </c>
      <c r="AL7" s="27" t="s">
        <v>15</v>
      </c>
      <c r="AM7" s="27" t="s">
        <v>14</v>
      </c>
      <c r="AO7" s="27" t="s">
        <v>15</v>
      </c>
      <c r="AP7" s="25"/>
      <c r="AQ7" s="26"/>
      <c r="AR7" s="27" t="s">
        <v>14</v>
      </c>
      <c r="AT7" s="27" t="s">
        <v>15</v>
      </c>
      <c r="AU7" s="27" t="s">
        <v>14</v>
      </c>
      <c r="AW7" s="27" t="s">
        <v>15</v>
      </c>
      <c r="AX7" s="25"/>
      <c r="AY7" s="26"/>
      <c r="AZ7" s="27" t="s">
        <v>14</v>
      </c>
      <c r="BB7" s="27" t="s">
        <v>15</v>
      </c>
      <c r="BC7" s="27" t="s">
        <v>14</v>
      </c>
      <c r="BE7" s="27" t="s">
        <v>15</v>
      </c>
      <c r="BF7" s="25"/>
      <c r="BG7" s="26"/>
      <c r="BH7" s="27" t="s">
        <v>14</v>
      </c>
      <c r="BJ7" s="27" t="s">
        <v>15</v>
      </c>
      <c r="BK7" s="27" t="s">
        <v>14</v>
      </c>
      <c r="BM7" s="27" t="s">
        <v>15</v>
      </c>
      <c r="BN7" s="25"/>
      <c r="BO7" s="26"/>
      <c r="BP7" s="27" t="s">
        <v>14</v>
      </c>
      <c r="BR7" s="27" t="s">
        <v>15</v>
      </c>
      <c r="BS7" s="27" t="s">
        <v>14</v>
      </c>
      <c r="BU7" s="27" t="s">
        <v>15</v>
      </c>
      <c r="BV7" s="25"/>
      <c r="BW7" s="26"/>
      <c r="BX7" s="27" t="s">
        <v>14</v>
      </c>
      <c r="BZ7" s="27" t="s">
        <v>15</v>
      </c>
      <c r="CA7" s="27" t="s">
        <v>14</v>
      </c>
      <c r="CC7" s="27" t="s">
        <v>15</v>
      </c>
      <c r="CD7" s="25"/>
      <c r="CE7" s="26"/>
      <c r="CF7" s="27" t="s">
        <v>14</v>
      </c>
      <c r="CH7" s="27" t="s">
        <v>15</v>
      </c>
      <c r="CI7" s="27" t="s">
        <v>14</v>
      </c>
      <c r="CK7" s="27" t="s">
        <v>15</v>
      </c>
      <c r="CL7" s="25"/>
      <c r="CM7" s="26"/>
      <c r="CN7" s="27" t="s">
        <v>14</v>
      </c>
      <c r="CP7" s="27" t="s">
        <v>15</v>
      </c>
      <c r="CQ7" s="27" t="s">
        <v>14</v>
      </c>
      <c r="CS7" s="27" t="s">
        <v>15</v>
      </c>
    </row>
    <row r="8">
      <c r="A8" s="24"/>
      <c r="B8" s="25"/>
      <c r="C8" s="30"/>
      <c r="D8" s="27" t="s">
        <v>16</v>
      </c>
      <c r="E8" s="27" t="s">
        <v>17</v>
      </c>
      <c r="F8" s="31"/>
      <c r="G8" s="28" t="s">
        <v>16</v>
      </c>
      <c r="H8" s="32" t="s">
        <v>17</v>
      </c>
      <c r="I8" s="33"/>
      <c r="J8" s="25"/>
      <c r="K8" s="30"/>
      <c r="L8" s="32" t="s">
        <v>16</v>
      </c>
      <c r="M8" s="32" t="s">
        <v>17</v>
      </c>
      <c r="N8" s="31"/>
      <c r="O8" s="32" t="s">
        <v>16</v>
      </c>
      <c r="P8" s="32" t="s">
        <v>17</v>
      </c>
      <c r="Q8" s="31"/>
      <c r="R8" s="25"/>
      <c r="S8" s="30"/>
      <c r="T8" s="32" t="s">
        <v>16</v>
      </c>
      <c r="U8" s="32" t="s">
        <v>17</v>
      </c>
      <c r="V8" s="31"/>
      <c r="W8" s="32" t="s">
        <v>16</v>
      </c>
      <c r="X8" s="32" t="s">
        <v>17</v>
      </c>
      <c r="Y8" s="31"/>
      <c r="Z8" s="25"/>
      <c r="AA8" s="30"/>
      <c r="AB8" s="32" t="s">
        <v>16</v>
      </c>
      <c r="AC8" s="32" t="s">
        <v>17</v>
      </c>
      <c r="AD8" s="31"/>
      <c r="AE8" s="32" t="s">
        <v>16</v>
      </c>
      <c r="AF8" s="32" t="s">
        <v>17</v>
      </c>
      <c r="AG8" s="31"/>
      <c r="AH8" s="25"/>
      <c r="AI8" s="30"/>
      <c r="AJ8" s="32" t="s">
        <v>16</v>
      </c>
      <c r="AK8" s="32" t="s">
        <v>17</v>
      </c>
      <c r="AL8" s="31"/>
      <c r="AM8" s="32" t="s">
        <v>16</v>
      </c>
      <c r="AN8" s="32" t="s">
        <v>17</v>
      </c>
      <c r="AO8" s="31"/>
      <c r="AP8" s="25"/>
      <c r="AQ8" s="30"/>
      <c r="AR8" s="32" t="s">
        <v>16</v>
      </c>
      <c r="AS8" s="32" t="s">
        <v>17</v>
      </c>
      <c r="AT8" s="31"/>
      <c r="AU8" s="32" t="s">
        <v>16</v>
      </c>
      <c r="AV8" s="32" t="s">
        <v>17</v>
      </c>
      <c r="AW8" s="31"/>
      <c r="AX8" s="25"/>
      <c r="AY8" s="30"/>
      <c r="AZ8" s="32" t="s">
        <v>16</v>
      </c>
      <c r="BA8" s="32" t="s">
        <v>17</v>
      </c>
      <c r="BB8" s="31"/>
      <c r="BC8" s="32" t="s">
        <v>16</v>
      </c>
      <c r="BD8" s="32" t="s">
        <v>17</v>
      </c>
      <c r="BE8" s="31"/>
      <c r="BF8" s="25"/>
      <c r="BG8" s="30"/>
      <c r="BH8" s="32" t="s">
        <v>16</v>
      </c>
      <c r="BI8" s="32" t="s">
        <v>17</v>
      </c>
      <c r="BJ8" s="31"/>
      <c r="BK8" s="32" t="s">
        <v>16</v>
      </c>
      <c r="BL8" s="32" t="s">
        <v>17</v>
      </c>
      <c r="BM8" s="31"/>
      <c r="BN8" s="25"/>
      <c r="BO8" s="30"/>
      <c r="BP8" s="32" t="s">
        <v>16</v>
      </c>
      <c r="BQ8" s="32" t="s">
        <v>17</v>
      </c>
      <c r="BR8" s="31"/>
      <c r="BS8" s="32" t="s">
        <v>16</v>
      </c>
      <c r="BT8" s="32" t="s">
        <v>17</v>
      </c>
      <c r="BU8" s="31"/>
      <c r="BV8" s="25"/>
      <c r="BW8" s="30"/>
      <c r="BX8" s="32" t="s">
        <v>16</v>
      </c>
      <c r="BY8" s="32" t="s">
        <v>17</v>
      </c>
      <c r="BZ8" s="31"/>
      <c r="CA8" s="32" t="s">
        <v>16</v>
      </c>
      <c r="CB8" s="32" t="s">
        <v>17</v>
      </c>
      <c r="CC8" s="31"/>
      <c r="CD8" s="25"/>
      <c r="CE8" s="30"/>
      <c r="CF8" s="32" t="s">
        <v>16</v>
      </c>
      <c r="CG8" s="32" t="s">
        <v>17</v>
      </c>
      <c r="CH8" s="31"/>
      <c r="CI8" s="32" t="s">
        <v>16</v>
      </c>
      <c r="CJ8" s="32" t="s">
        <v>17</v>
      </c>
      <c r="CK8" s="31"/>
      <c r="CL8" s="25"/>
      <c r="CM8" s="30"/>
      <c r="CN8" s="32" t="s">
        <v>16</v>
      </c>
      <c r="CO8" s="32" t="s">
        <v>17</v>
      </c>
      <c r="CP8" s="31"/>
      <c r="CQ8" s="32" t="s">
        <v>16</v>
      </c>
      <c r="CR8" s="32" t="s">
        <v>17</v>
      </c>
      <c r="CS8" s="31"/>
    </row>
    <row r="9">
      <c r="A9" s="6"/>
      <c r="B9" s="34">
        <v>1.0</v>
      </c>
      <c r="C9" s="35" t="s">
        <v>18</v>
      </c>
      <c r="D9" s="36">
        <v>6.0</v>
      </c>
      <c r="E9" s="37">
        <v>3.0</v>
      </c>
      <c r="F9" s="38" t="str">
        <f t="shared" ref="F9:F38" si="1">IF(C9="D", SUM(D3:E9), "")</f>
        <v/>
      </c>
      <c r="G9" s="39"/>
      <c r="H9" s="40"/>
      <c r="I9" s="41" t="str">
        <f t="shared" ref="I9:I38" si="2">IF(C9="D", SUM(G3:H9), "")</f>
        <v/>
      </c>
      <c r="J9" s="34">
        <v>1.0</v>
      </c>
      <c r="K9" s="42" t="s">
        <v>19</v>
      </c>
      <c r="L9" s="43"/>
      <c r="M9" s="44"/>
      <c r="N9" s="38">
        <f t="shared" ref="N9:N39" si="3">IF(K9="D", SUM(L3:M9), "")</f>
        <v>0</v>
      </c>
      <c r="O9" s="45"/>
      <c r="P9" s="46"/>
      <c r="Q9" s="38">
        <f t="shared" ref="Q9:Q39" si="4">IF(K9="D", SUM(O3:P9), "")</f>
        <v>0</v>
      </c>
      <c r="R9" s="47">
        <v>1.0</v>
      </c>
      <c r="S9" s="42" t="s">
        <v>20</v>
      </c>
      <c r="T9" s="43"/>
      <c r="U9" s="48">
        <v>9.0</v>
      </c>
      <c r="V9" s="49" t="str">
        <f t="shared" ref="V9:V38" si="5">IF(S9="D", SUM(T3:U9), "")</f>
        <v/>
      </c>
      <c r="W9" s="45"/>
      <c r="X9" s="46"/>
      <c r="Y9" s="49" t="str">
        <f t="shared" ref="Y9:Y38" si="6">IF(S9="D", SUM(W3:X9), "")</f>
        <v/>
      </c>
      <c r="Z9" s="34">
        <v>1.0</v>
      </c>
      <c r="AA9" s="42" t="s">
        <v>18</v>
      </c>
      <c r="AB9" s="50">
        <v>5.5</v>
      </c>
      <c r="AC9" s="48">
        <v>3.0</v>
      </c>
      <c r="AD9" s="49" t="str">
        <f t="shared" ref="AD9:AD39" si="7">IF(AA9="D", SUM(AA3:AC9), "")</f>
        <v/>
      </c>
      <c r="AE9" s="45"/>
      <c r="AF9" s="46"/>
      <c r="AG9" s="49" t="str">
        <f t="shared" ref="AG9:AG39" si="8">IF(AA9="D", SUM(AE3:AF9), "")</f>
        <v/>
      </c>
      <c r="AH9" s="47">
        <v>1.0</v>
      </c>
      <c r="AI9" s="42" t="s">
        <v>21</v>
      </c>
      <c r="AJ9" s="50">
        <v>3.0</v>
      </c>
      <c r="AK9" s="48">
        <v>2.5</v>
      </c>
      <c r="AL9" s="49" t="str">
        <f t="shared" ref="AL9:AL39" si="9">IF(AI9="D", SUM(AJ3:AK9), "")</f>
        <v/>
      </c>
      <c r="AM9" s="45"/>
      <c r="AN9" s="46"/>
      <c r="AO9" s="49" t="str">
        <f t="shared" ref="AO9:AO39" si="10">IF(AI9="D", SUM(AM3:AN9), "")</f>
        <v/>
      </c>
      <c r="AP9" s="34">
        <v>1.0</v>
      </c>
      <c r="AQ9" s="42" t="s">
        <v>22</v>
      </c>
      <c r="AR9" s="50">
        <v>6.0</v>
      </c>
      <c r="AS9" s="48">
        <v>2.5</v>
      </c>
      <c r="AT9" s="49" t="str">
        <f t="shared" ref="AT9:AT37" si="11">IF(AQ9="D", SUM(AR3:AS9), "")</f>
        <v/>
      </c>
      <c r="AU9" s="45"/>
      <c r="AV9" s="46"/>
      <c r="AW9" s="49" t="str">
        <f t="shared" ref="AW9:AW37" si="12">IF(AQ9="D", SUM(AU3:AV9), "")</f>
        <v/>
      </c>
      <c r="AX9" s="47">
        <v>1.0</v>
      </c>
      <c r="AY9" s="42" t="s">
        <v>18</v>
      </c>
      <c r="AZ9" s="50">
        <v>5.5</v>
      </c>
      <c r="BA9" s="48">
        <v>3.0</v>
      </c>
      <c r="BB9" s="49" t="str">
        <f t="shared" ref="BB9:BB39" si="13">IF(AY9="D", SUM(AZ3:BA9), "")</f>
        <v/>
      </c>
      <c r="BC9" s="45"/>
      <c r="BD9" s="46"/>
      <c r="BE9" s="49" t="str">
        <f t="shared" ref="BE9:BE39" si="14">IF(AY9="D", SUM(BC3:BD9), "")</f>
        <v/>
      </c>
      <c r="BF9" s="34">
        <v>1.0</v>
      </c>
      <c r="BG9" s="42" t="s">
        <v>21</v>
      </c>
      <c r="BH9" s="50">
        <v>3.0</v>
      </c>
      <c r="BI9" s="48">
        <v>2.5</v>
      </c>
      <c r="BJ9" s="49" t="str">
        <f t="shared" ref="BJ9:BJ38" si="15">IF(BG9="D", SUM(BH3:BI9), "")</f>
        <v/>
      </c>
      <c r="BK9" s="45"/>
      <c r="BL9" s="46"/>
      <c r="BM9" s="49" t="str">
        <f t="shared" ref="BM9:BM38" si="16">IF(BG9="D", SUM(BK3:BL9), "")</f>
        <v/>
      </c>
      <c r="BN9" s="34">
        <v>1.0</v>
      </c>
      <c r="BO9" s="42" t="s">
        <v>20</v>
      </c>
      <c r="BP9" s="43"/>
      <c r="BQ9" s="48">
        <v>9.0</v>
      </c>
      <c r="BR9" s="49" t="str">
        <f t="shared" ref="BR9:BR39" si="17">IF(BO9="D", SUM(BP3:BQ9), "")</f>
        <v/>
      </c>
      <c r="BS9" s="45"/>
      <c r="BT9" s="46"/>
      <c r="BU9" s="49" t="str">
        <f t="shared" ref="BU9:BU39" si="18">IF(BO9="D", SUM(BS3:BT9), "")</f>
        <v/>
      </c>
      <c r="BV9" s="34">
        <v>1.0</v>
      </c>
      <c r="BW9" s="42" t="s">
        <v>23</v>
      </c>
      <c r="BX9" s="48"/>
      <c r="BY9" s="48">
        <v>3.5</v>
      </c>
      <c r="BZ9" s="49" t="str">
        <f t="shared" ref="BZ9:BZ38" si="19">IF(BW9="D", SUM(BX3:BY9), "")</f>
        <v/>
      </c>
      <c r="CA9" s="45"/>
      <c r="CB9" s="46"/>
      <c r="CC9" s="49" t="str">
        <f t="shared" ref="CC9:CC38" si="20">IF(BW9="D", SUM(CA3:CB9), "")</f>
        <v/>
      </c>
      <c r="CD9" s="34">
        <v>1.0</v>
      </c>
      <c r="CE9" s="42" t="s">
        <v>21</v>
      </c>
      <c r="CF9" s="50">
        <v>3.0</v>
      </c>
      <c r="CG9" s="48">
        <v>2.5</v>
      </c>
      <c r="CH9" s="49" t="str">
        <f t="shared" ref="CH9:CH39" si="21">IF(CE9="D", SUM(CF3:CG9), "")</f>
        <v/>
      </c>
      <c r="CI9" s="51"/>
      <c r="CJ9" s="46"/>
      <c r="CK9" s="49" t="str">
        <f t="shared" ref="CK9:CK39" si="22">IF(CE9="D", SUM(CI3:CJ9), "")</f>
        <v/>
      </c>
      <c r="CL9" s="34">
        <v>1.0</v>
      </c>
      <c r="CM9" s="42" t="s">
        <v>22</v>
      </c>
      <c r="CN9" s="50" t="s">
        <v>24</v>
      </c>
      <c r="CO9" s="48" t="s">
        <v>24</v>
      </c>
      <c r="CP9" s="49" t="str">
        <f t="shared" ref="CP9:CP39" si="23">IF(CM9="D", SUM(CN3:CO9), "")</f>
        <v/>
      </c>
      <c r="CQ9" s="45"/>
      <c r="CR9" s="46"/>
      <c r="CS9" s="49" t="str">
        <f t="shared" ref="CS9:CS39" si="24">IF(CM9="D", SUM(CQ3:CR9), "")</f>
        <v/>
      </c>
    </row>
    <row r="10">
      <c r="A10" s="6"/>
      <c r="B10" s="34">
        <v>2.0</v>
      </c>
      <c r="C10" s="35" t="s">
        <v>23</v>
      </c>
      <c r="D10" s="36"/>
      <c r="E10" s="37"/>
      <c r="F10" s="52" t="str">
        <f t="shared" si="1"/>
        <v/>
      </c>
      <c r="G10" s="53"/>
      <c r="H10" s="54"/>
      <c r="I10" s="55" t="str">
        <f t="shared" si="2"/>
        <v/>
      </c>
      <c r="J10" s="34">
        <v>2.0</v>
      </c>
      <c r="K10" s="42" t="s">
        <v>21</v>
      </c>
      <c r="L10" s="50">
        <v>3.0</v>
      </c>
      <c r="M10" s="56">
        <v>2.5</v>
      </c>
      <c r="N10" s="52" t="str">
        <f t="shared" si="3"/>
        <v/>
      </c>
      <c r="O10" s="45"/>
      <c r="P10" s="46"/>
      <c r="Q10" s="52" t="str">
        <f t="shared" si="4"/>
        <v/>
      </c>
      <c r="R10" s="47">
        <v>2.0</v>
      </c>
      <c r="S10" s="42" t="s">
        <v>22</v>
      </c>
      <c r="T10" s="50">
        <v>6.0</v>
      </c>
      <c r="U10" s="48">
        <v>2.5</v>
      </c>
      <c r="V10" s="49" t="str">
        <f t="shared" si="5"/>
        <v/>
      </c>
      <c r="W10" s="45"/>
      <c r="X10" s="46"/>
      <c r="Y10" s="49" t="str">
        <f t="shared" si="6"/>
        <v/>
      </c>
      <c r="Z10" s="34">
        <v>2.0</v>
      </c>
      <c r="AA10" s="42" t="s">
        <v>23</v>
      </c>
      <c r="AB10" s="50"/>
      <c r="AC10" s="48">
        <v>3.5</v>
      </c>
      <c r="AD10" s="49" t="str">
        <f t="shared" si="7"/>
        <v/>
      </c>
      <c r="AE10" s="45"/>
      <c r="AF10" s="46"/>
      <c r="AG10" s="49" t="str">
        <f t="shared" si="8"/>
        <v/>
      </c>
      <c r="AH10" s="47">
        <v>2.0</v>
      </c>
      <c r="AI10" s="42" t="s">
        <v>20</v>
      </c>
      <c r="AJ10" s="43"/>
      <c r="AK10" s="57"/>
      <c r="AL10" s="49" t="str">
        <f t="shared" si="9"/>
        <v/>
      </c>
      <c r="AM10" s="45"/>
      <c r="AN10" s="46"/>
      <c r="AO10" s="49" t="str">
        <f t="shared" si="10"/>
        <v/>
      </c>
      <c r="AP10" s="34">
        <v>2.0</v>
      </c>
      <c r="AQ10" s="42" t="s">
        <v>18</v>
      </c>
      <c r="AR10" s="50">
        <v>5.5</v>
      </c>
      <c r="AS10" s="48">
        <v>3.0</v>
      </c>
      <c r="AT10" s="49" t="str">
        <f t="shared" si="11"/>
        <v/>
      </c>
      <c r="AU10" s="45"/>
      <c r="AV10" s="46"/>
      <c r="AW10" s="49" t="str">
        <f t="shared" si="12"/>
        <v/>
      </c>
      <c r="AX10" s="47">
        <v>2.0</v>
      </c>
      <c r="AY10" s="42" t="s">
        <v>23</v>
      </c>
      <c r="AZ10" s="50"/>
      <c r="BA10" s="48">
        <v>3.5</v>
      </c>
      <c r="BB10" s="49" t="str">
        <f t="shared" si="13"/>
        <v/>
      </c>
      <c r="BC10" s="45"/>
      <c r="BD10" s="46"/>
      <c r="BE10" s="49" t="str">
        <f t="shared" si="14"/>
        <v/>
      </c>
      <c r="BF10" s="34">
        <v>2.0</v>
      </c>
      <c r="BG10" s="42" t="s">
        <v>20</v>
      </c>
      <c r="BH10" s="43"/>
      <c r="BI10" s="57"/>
      <c r="BJ10" s="49" t="str">
        <f t="shared" si="15"/>
        <v/>
      </c>
      <c r="BK10" s="45"/>
      <c r="BL10" s="46"/>
      <c r="BM10" s="49" t="str">
        <f t="shared" si="16"/>
        <v/>
      </c>
      <c r="BN10" s="34">
        <v>2.0</v>
      </c>
      <c r="BO10" s="42" t="s">
        <v>22</v>
      </c>
      <c r="BP10" s="50">
        <v>6.0</v>
      </c>
      <c r="BQ10" s="48">
        <v>2.5</v>
      </c>
      <c r="BR10" s="49" t="str">
        <f t="shared" si="17"/>
        <v/>
      </c>
      <c r="BS10" s="45"/>
      <c r="BT10" s="46"/>
      <c r="BU10" s="49" t="str">
        <f t="shared" si="18"/>
        <v/>
      </c>
      <c r="BV10" s="34">
        <v>2.0</v>
      </c>
      <c r="BW10" s="42" t="s">
        <v>19</v>
      </c>
      <c r="BX10" s="43"/>
      <c r="BY10" s="57"/>
      <c r="BZ10" s="49">
        <f t="shared" si="19"/>
        <v>3.5</v>
      </c>
      <c r="CA10" s="45"/>
      <c r="CB10" s="46"/>
      <c r="CC10" s="49">
        <f t="shared" si="20"/>
        <v>0</v>
      </c>
      <c r="CD10" s="34">
        <v>2.0</v>
      </c>
      <c r="CE10" s="42" t="s">
        <v>20</v>
      </c>
      <c r="CF10" s="43"/>
      <c r="CG10" s="57"/>
      <c r="CH10" s="49" t="str">
        <f t="shared" si="21"/>
        <v/>
      </c>
      <c r="CI10" s="45"/>
      <c r="CJ10" s="46"/>
      <c r="CK10" s="49" t="str">
        <f t="shared" si="22"/>
        <v/>
      </c>
      <c r="CL10" s="34">
        <v>2.0</v>
      </c>
      <c r="CM10" s="42" t="s">
        <v>18</v>
      </c>
      <c r="CN10" s="50" t="s">
        <v>24</v>
      </c>
      <c r="CO10" s="48" t="s">
        <v>24</v>
      </c>
      <c r="CP10" s="49" t="str">
        <f t="shared" si="23"/>
        <v/>
      </c>
      <c r="CQ10" s="45"/>
      <c r="CR10" s="46"/>
      <c r="CS10" s="49" t="str">
        <f t="shared" si="24"/>
        <v/>
      </c>
    </row>
    <row r="11">
      <c r="A11" s="6"/>
      <c r="B11" s="34">
        <v>3.0</v>
      </c>
      <c r="C11" s="35" t="s">
        <v>19</v>
      </c>
      <c r="D11" s="36"/>
      <c r="E11" s="58"/>
      <c r="F11" s="52">
        <f t="shared" si="1"/>
        <v>9</v>
      </c>
      <c r="G11" s="53"/>
      <c r="H11" s="54"/>
      <c r="I11" s="55">
        <f t="shared" si="2"/>
        <v>0</v>
      </c>
      <c r="J11" s="34">
        <v>3.0</v>
      </c>
      <c r="K11" s="42" t="s">
        <v>20</v>
      </c>
      <c r="L11" s="43"/>
      <c r="M11" s="44"/>
      <c r="N11" s="52" t="str">
        <f t="shared" si="3"/>
        <v/>
      </c>
      <c r="O11" s="45"/>
      <c r="P11" s="46"/>
      <c r="Q11" s="59" t="str">
        <f t="shared" si="4"/>
        <v/>
      </c>
      <c r="R11" s="47">
        <v>3.0</v>
      </c>
      <c r="S11" s="42" t="s">
        <v>18</v>
      </c>
      <c r="T11" s="50">
        <v>5.5</v>
      </c>
      <c r="U11" s="48">
        <v>3.0</v>
      </c>
      <c r="V11" s="49" t="str">
        <f t="shared" si="5"/>
        <v/>
      </c>
      <c r="W11" s="45"/>
      <c r="X11" s="46"/>
      <c r="Y11" s="49" t="str">
        <f t="shared" si="6"/>
        <v/>
      </c>
      <c r="Z11" s="34">
        <v>3.0</v>
      </c>
      <c r="AA11" s="42" t="s">
        <v>19</v>
      </c>
      <c r="AB11" s="60"/>
      <c r="AC11" s="61"/>
      <c r="AD11" s="49">
        <f t="shared" si="7"/>
        <v>12</v>
      </c>
      <c r="AE11" s="45"/>
      <c r="AF11" s="46"/>
      <c r="AG11" s="49">
        <f t="shared" si="8"/>
        <v>0</v>
      </c>
      <c r="AH11" s="47">
        <v>3.0</v>
      </c>
      <c r="AI11" s="42" t="s">
        <v>20</v>
      </c>
      <c r="AJ11" s="43"/>
      <c r="AK11" s="48">
        <v>9.0</v>
      </c>
      <c r="AL11" s="49" t="str">
        <f t="shared" si="9"/>
        <v/>
      </c>
      <c r="AM11" s="45"/>
      <c r="AN11" s="46"/>
      <c r="AO11" s="49" t="str">
        <f t="shared" si="10"/>
        <v/>
      </c>
      <c r="AP11" s="34">
        <v>3.0</v>
      </c>
      <c r="AQ11" s="42" t="s">
        <v>23</v>
      </c>
      <c r="AR11" s="50"/>
      <c r="AS11" s="48">
        <v>3.5</v>
      </c>
      <c r="AT11" s="49" t="str">
        <f t="shared" si="11"/>
        <v/>
      </c>
      <c r="AU11" s="45"/>
      <c r="AV11" s="46"/>
      <c r="AW11" s="49" t="str">
        <f t="shared" si="12"/>
        <v/>
      </c>
      <c r="AX11" s="47">
        <v>3.0</v>
      </c>
      <c r="AY11" s="42" t="s">
        <v>19</v>
      </c>
      <c r="AZ11" s="60"/>
      <c r="BA11" s="61"/>
      <c r="BB11" s="49">
        <f t="shared" si="13"/>
        <v>12</v>
      </c>
      <c r="BC11" s="45"/>
      <c r="BD11" s="46"/>
      <c r="BE11" s="49">
        <f t="shared" si="14"/>
        <v>0</v>
      </c>
      <c r="BF11" s="34">
        <v>3.0</v>
      </c>
      <c r="BG11" s="42" t="s">
        <v>20</v>
      </c>
      <c r="BH11" s="43"/>
      <c r="BI11" s="48">
        <v>9.0</v>
      </c>
      <c r="BJ11" s="49" t="str">
        <f t="shared" si="15"/>
        <v/>
      </c>
      <c r="BK11" s="45"/>
      <c r="BL11" s="46"/>
      <c r="BM11" s="49" t="str">
        <f t="shared" si="16"/>
        <v/>
      </c>
      <c r="BN11" s="34">
        <v>3.0</v>
      </c>
      <c r="BO11" s="42" t="s">
        <v>18</v>
      </c>
      <c r="BP11" s="50">
        <v>5.5</v>
      </c>
      <c r="BQ11" s="48">
        <v>3.0</v>
      </c>
      <c r="BR11" s="49" t="str">
        <f t="shared" si="17"/>
        <v/>
      </c>
      <c r="BS11" s="45"/>
      <c r="BT11" s="46"/>
      <c r="BU11" s="49" t="str">
        <f t="shared" si="18"/>
        <v/>
      </c>
      <c r="BV11" s="34">
        <v>3.0</v>
      </c>
      <c r="BW11" s="42" t="s">
        <v>21</v>
      </c>
      <c r="BX11" s="50">
        <v>3.0</v>
      </c>
      <c r="BY11" s="48">
        <v>2.5</v>
      </c>
      <c r="BZ11" s="49" t="str">
        <f t="shared" si="19"/>
        <v/>
      </c>
      <c r="CA11" s="45"/>
      <c r="CB11" s="46"/>
      <c r="CC11" s="49" t="str">
        <f t="shared" si="20"/>
        <v/>
      </c>
      <c r="CD11" s="34">
        <v>3.0</v>
      </c>
      <c r="CE11" s="42" t="s">
        <v>20</v>
      </c>
      <c r="CF11" s="43"/>
      <c r="CG11" s="48">
        <v>9.0</v>
      </c>
      <c r="CH11" s="49" t="str">
        <f t="shared" si="21"/>
        <v/>
      </c>
      <c r="CI11" s="45"/>
      <c r="CJ11" s="46"/>
      <c r="CK11" s="49" t="str">
        <f t="shared" si="22"/>
        <v/>
      </c>
      <c r="CL11" s="34">
        <v>3.0</v>
      </c>
      <c r="CM11" s="62" t="s">
        <v>23</v>
      </c>
      <c r="CN11" s="50" t="s">
        <v>24</v>
      </c>
      <c r="CO11" s="48" t="s">
        <v>24</v>
      </c>
      <c r="CP11" s="49" t="str">
        <f t="shared" si="23"/>
        <v/>
      </c>
      <c r="CQ11" s="45"/>
      <c r="CR11" s="46"/>
      <c r="CS11" s="49" t="str">
        <f t="shared" si="24"/>
        <v/>
      </c>
    </row>
    <row r="12">
      <c r="A12" s="6"/>
      <c r="B12" s="34">
        <v>4.0</v>
      </c>
      <c r="C12" s="35" t="s">
        <v>21</v>
      </c>
      <c r="D12" s="36">
        <v>3.0</v>
      </c>
      <c r="E12" s="37">
        <v>2.5</v>
      </c>
      <c r="F12" s="52" t="str">
        <f t="shared" si="1"/>
        <v/>
      </c>
      <c r="G12" s="53"/>
      <c r="H12" s="54"/>
      <c r="I12" s="55" t="str">
        <f t="shared" si="2"/>
        <v/>
      </c>
      <c r="J12" s="34">
        <v>4.0</v>
      </c>
      <c r="K12" s="42" t="s">
        <v>20</v>
      </c>
      <c r="L12" s="43"/>
      <c r="M12" s="56">
        <v>9.0</v>
      </c>
      <c r="N12" s="52" t="str">
        <f t="shared" si="3"/>
        <v/>
      </c>
      <c r="O12" s="45"/>
      <c r="P12" s="46"/>
      <c r="Q12" s="52" t="str">
        <f t="shared" si="4"/>
        <v/>
      </c>
      <c r="R12" s="47">
        <v>4.0</v>
      </c>
      <c r="S12" s="42" t="s">
        <v>23</v>
      </c>
      <c r="T12" s="50"/>
      <c r="U12" s="48">
        <v>3.5</v>
      </c>
      <c r="V12" s="49" t="str">
        <f t="shared" si="5"/>
        <v/>
      </c>
      <c r="W12" s="45"/>
      <c r="X12" s="46"/>
      <c r="Y12" s="49" t="str">
        <f t="shared" si="6"/>
        <v/>
      </c>
      <c r="Z12" s="34">
        <v>4.0</v>
      </c>
      <c r="AA12" s="42" t="s">
        <v>21</v>
      </c>
      <c r="AB12" s="50">
        <v>3.0</v>
      </c>
      <c r="AC12" s="48">
        <v>2.5</v>
      </c>
      <c r="AD12" s="49" t="str">
        <f t="shared" si="7"/>
        <v/>
      </c>
      <c r="AE12" s="45"/>
      <c r="AF12" s="46"/>
      <c r="AG12" s="49" t="str">
        <f t="shared" si="8"/>
        <v/>
      </c>
      <c r="AH12" s="47">
        <v>4.0</v>
      </c>
      <c r="AI12" s="42" t="s">
        <v>22</v>
      </c>
      <c r="AJ12" s="50">
        <v>6.0</v>
      </c>
      <c r="AK12" s="48">
        <v>2.5</v>
      </c>
      <c r="AL12" s="49" t="str">
        <f t="shared" si="9"/>
        <v/>
      </c>
      <c r="AM12" s="45"/>
      <c r="AN12" s="46"/>
      <c r="AO12" s="49" t="str">
        <f t="shared" si="10"/>
        <v/>
      </c>
      <c r="AP12" s="34">
        <v>4.0</v>
      </c>
      <c r="AQ12" s="42" t="s">
        <v>19</v>
      </c>
      <c r="AR12" s="60"/>
      <c r="AS12" s="61"/>
      <c r="AT12" s="49">
        <f t="shared" si="11"/>
        <v>20.5</v>
      </c>
      <c r="AU12" s="45"/>
      <c r="AV12" s="46"/>
      <c r="AW12" s="49">
        <f t="shared" si="12"/>
        <v>0</v>
      </c>
      <c r="AX12" s="34">
        <v>4.0</v>
      </c>
      <c r="AY12" s="42" t="s">
        <v>21</v>
      </c>
      <c r="AZ12" s="50">
        <v>3.0</v>
      </c>
      <c r="BA12" s="48">
        <v>2.5</v>
      </c>
      <c r="BB12" s="49" t="str">
        <f t="shared" si="13"/>
        <v/>
      </c>
      <c r="BC12" s="45"/>
      <c r="BD12" s="46"/>
      <c r="BE12" s="49" t="str">
        <f t="shared" si="14"/>
        <v/>
      </c>
      <c r="BF12" s="34">
        <v>4.0</v>
      </c>
      <c r="BG12" s="42" t="s">
        <v>22</v>
      </c>
      <c r="BH12" s="50">
        <v>6.0</v>
      </c>
      <c r="BI12" s="48">
        <v>2.5</v>
      </c>
      <c r="BJ12" s="49" t="str">
        <f t="shared" si="15"/>
        <v/>
      </c>
      <c r="BK12" s="45"/>
      <c r="BL12" s="46"/>
      <c r="BM12" s="49" t="str">
        <f t="shared" si="16"/>
        <v/>
      </c>
      <c r="BN12" s="34">
        <v>4.0</v>
      </c>
      <c r="BO12" s="42" t="s">
        <v>23</v>
      </c>
      <c r="BP12" s="50"/>
      <c r="BQ12" s="48">
        <v>3.5</v>
      </c>
      <c r="BR12" s="49" t="str">
        <f t="shared" si="17"/>
        <v/>
      </c>
      <c r="BS12" s="45"/>
      <c r="BT12" s="46"/>
      <c r="BU12" s="49" t="str">
        <f t="shared" si="18"/>
        <v/>
      </c>
      <c r="BV12" s="34">
        <v>4.0</v>
      </c>
      <c r="BW12" s="42" t="s">
        <v>20</v>
      </c>
      <c r="BX12" s="43"/>
      <c r="BY12" s="57"/>
      <c r="BZ12" s="49" t="str">
        <f t="shared" si="19"/>
        <v/>
      </c>
      <c r="CA12" s="45"/>
      <c r="CB12" s="46"/>
      <c r="CC12" s="49" t="str">
        <f t="shared" si="20"/>
        <v/>
      </c>
      <c r="CD12" s="34">
        <v>4.0</v>
      </c>
      <c r="CE12" s="42" t="s">
        <v>22</v>
      </c>
      <c r="CF12" s="50">
        <v>6.0</v>
      </c>
      <c r="CG12" s="48">
        <v>2.5</v>
      </c>
      <c r="CH12" s="49" t="str">
        <f t="shared" si="21"/>
        <v/>
      </c>
      <c r="CI12" s="45"/>
      <c r="CJ12" s="46"/>
      <c r="CK12" s="49" t="str">
        <f t="shared" si="22"/>
        <v/>
      </c>
      <c r="CL12" s="34">
        <v>4.0</v>
      </c>
      <c r="CM12" s="63" t="s">
        <v>19</v>
      </c>
      <c r="CN12" s="50" t="s">
        <v>24</v>
      </c>
      <c r="CO12" s="48" t="s">
        <v>24</v>
      </c>
      <c r="CP12" s="49">
        <f t="shared" si="23"/>
        <v>0</v>
      </c>
      <c r="CQ12" s="45"/>
      <c r="CR12" s="46"/>
      <c r="CS12" s="49">
        <f t="shared" si="24"/>
        <v>0</v>
      </c>
    </row>
    <row r="13">
      <c r="A13" s="6"/>
      <c r="B13" s="34">
        <v>5.0</v>
      </c>
      <c r="C13" s="35" t="s">
        <v>20</v>
      </c>
      <c r="D13" s="64"/>
      <c r="E13" s="58"/>
      <c r="F13" s="52" t="str">
        <f t="shared" si="1"/>
        <v/>
      </c>
      <c r="G13" s="53"/>
      <c r="H13" s="54"/>
      <c r="I13" s="55" t="str">
        <f t="shared" si="2"/>
        <v/>
      </c>
      <c r="J13" s="34">
        <v>5.0</v>
      </c>
      <c r="K13" s="42" t="s">
        <v>22</v>
      </c>
      <c r="L13" s="50">
        <v>6.0</v>
      </c>
      <c r="M13" s="56">
        <v>2.5</v>
      </c>
      <c r="N13" s="52" t="str">
        <f t="shared" si="3"/>
        <v/>
      </c>
      <c r="O13" s="45"/>
      <c r="P13" s="46"/>
      <c r="Q13" s="59" t="str">
        <f t="shared" si="4"/>
        <v/>
      </c>
      <c r="R13" s="47">
        <v>5.0</v>
      </c>
      <c r="S13" s="42" t="s">
        <v>19</v>
      </c>
      <c r="T13" s="43"/>
      <c r="U13" s="57"/>
      <c r="V13" s="49">
        <f t="shared" si="5"/>
        <v>29.5</v>
      </c>
      <c r="W13" s="45"/>
      <c r="X13" s="46"/>
      <c r="Y13" s="49">
        <f t="shared" si="6"/>
        <v>0</v>
      </c>
      <c r="Z13" s="34">
        <v>5.0</v>
      </c>
      <c r="AA13" s="42" t="s">
        <v>20</v>
      </c>
      <c r="AB13" s="43"/>
      <c r="AC13" s="57"/>
      <c r="AD13" s="49" t="str">
        <f t="shared" si="7"/>
        <v/>
      </c>
      <c r="AE13" s="45"/>
      <c r="AF13" s="46"/>
      <c r="AG13" s="49" t="str">
        <f t="shared" si="8"/>
        <v/>
      </c>
      <c r="AH13" s="47">
        <v>5.0</v>
      </c>
      <c r="AI13" s="42" t="s">
        <v>18</v>
      </c>
      <c r="AJ13" s="50">
        <v>5.5</v>
      </c>
      <c r="AK13" s="48">
        <v>3.0</v>
      </c>
      <c r="AL13" s="49" t="str">
        <f t="shared" si="9"/>
        <v/>
      </c>
      <c r="AM13" s="45"/>
      <c r="AN13" s="46"/>
      <c r="AO13" s="49" t="str">
        <f t="shared" si="10"/>
        <v/>
      </c>
      <c r="AP13" s="34">
        <v>5.0</v>
      </c>
      <c r="AQ13" s="42" t="s">
        <v>21</v>
      </c>
      <c r="AR13" s="50">
        <v>3.0</v>
      </c>
      <c r="AS13" s="48">
        <v>2.5</v>
      </c>
      <c r="AT13" s="49" t="str">
        <f t="shared" si="11"/>
        <v/>
      </c>
      <c r="AU13" s="45"/>
      <c r="AV13" s="46"/>
      <c r="AW13" s="49" t="str">
        <f t="shared" si="12"/>
        <v/>
      </c>
      <c r="AX13" s="34">
        <v>5.0</v>
      </c>
      <c r="AY13" s="42" t="s">
        <v>20</v>
      </c>
      <c r="AZ13" s="43"/>
      <c r="BA13" s="57"/>
      <c r="BB13" s="49" t="str">
        <f t="shared" si="13"/>
        <v/>
      </c>
      <c r="BC13" s="45"/>
      <c r="BD13" s="46"/>
      <c r="BE13" s="49" t="str">
        <f t="shared" si="14"/>
        <v/>
      </c>
      <c r="BF13" s="34">
        <v>5.0</v>
      </c>
      <c r="BG13" s="42" t="s">
        <v>18</v>
      </c>
      <c r="BH13" s="50">
        <v>5.5</v>
      </c>
      <c r="BI13" s="48">
        <v>3.0</v>
      </c>
      <c r="BJ13" s="49" t="str">
        <f t="shared" si="15"/>
        <v/>
      </c>
      <c r="BK13" s="45"/>
      <c r="BL13" s="46"/>
      <c r="BM13" s="49" t="str">
        <f t="shared" si="16"/>
        <v/>
      </c>
      <c r="BN13" s="34">
        <v>5.0</v>
      </c>
      <c r="BO13" s="42" t="s">
        <v>19</v>
      </c>
      <c r="BP13" s="43"/>
      <c r="BQ13" s="57"/>
      <c r="BR13" s="49">
        <f t="shared" si="17"/>
        <v>29.5</v>
      </c>
      <c r="BS13" s="45"/>
      <c r="BT13" s="46"/>
      <c r="BU13" s="49">
        <f t="shared" si="18"/>
        <v>0</v>
      </c>
      <c r="BV13" s="34">
        <v>5.0</v>
      </c>
      <c r="BW13" s="42" t="s">
        <v>20</v>
      </c>
      <c r="BX13" s="43"/>
      <c r="BY13" s="48">
        <v>9.0</v>
      </c>
      <c r="BZ13" s="49" t="str">
        <f t="shared" si="19"/>
        <v/>
      </c>
      <c r="CA13" s="45"/>
      <c r="CB13" s="46"/>
      <c r="CC13" s="49" t="str">
        <f t="shared" si="20"/>
        <v/>
      </c>
      <c r="CD13" s="34">
        <v>5.0</v>
      </c>
      <c r="CE13" s="42" t="s">
        <v>18</v>
      </c>
      <c r="CF13" s="50">
        <v>5.5</v>
      </c>
      <c r="CG13" s="48">
        <v>3.0</v>
      </c>
      <c r="CH13" s="49" t="str">
        <f t="shared" si="21"/>
        <v/>
      </c>
      <c r="CI13" s="45"/>
      <c r="CJ13" s="46"/>
      <c r="CK13" s="49" t="str">
        <f t="shared" si="22"/>
        <v/>
      </c>
      <c r="CL13" s="34">
        <v>5.0</v>
      </c>
      <c r="CM13" s="42" t="s">
        <v>21</v>
      </c>
      <c r="CN13" s="50">
        <v>0.0</v>
      </c>
      <c r="CO13" s="48">
        <v>0.0</v>
      </c>
      <c r="CP13" s="49" t="str">
        <f t="shared" si="23"/>
        <v/>
      </c>
      <c r="CQ13" s="45"/>
      <c r="CR13" s="46"/>
      <c r="CS13" s="49" t="str">
        <f t="shared" si="24"/>
        <v/>
      </c>
    </row>
    <row r="14">
      <c r="A14" s="6"/>
      <c r="B14" s="34">
        <v>6.0</v>
      </c>
      <c r="C14" s="35" t="s">
        <v>20</v>
      </c>
      <c r="D14" s="64"/>
      <c r="E14" s="37">
        <v>9.0</v>
      </c>
      <c r="F14" s="52" t="str">
        <f t="shared" si="1"/>
        <v/>
      </c>
      <c r="G14" s="53"/>
      <c r="H14" s="54"/>
      <c r="I14" s="55" t="str">
        <f t="shared" si="2"/>
        <v/>
      </c>
      <c r="J14" s="34">
        <v>6.0</v>
      </c>
      <c r="K14" s="42" t="s">
        <v>18</v>
      </c>
      <c r="L14" s="50">
        <v>5.5</v>
      </c>
      <c r="M14" s="56">
        <v>3.0</v>
      </c>
      <c r="N14" s="52" t="str">
        <f t="shared" si="3"/>
        <v/>
      </c>
      <c r="O14" s="45"/>
      <c r="P14" s="46"/>
      <c r="Q14" s="52" t="str">
        <f t="shared" si="4"/>
        <v/>
      </c>
      <c r="R14" s="65">
        <v>6.0</v>
      </c>
      <c r="S14" s="42" t="s">
        <v>21</v>
      </c>
      <c r="T14" s="50">
        <v>3.0</v>
      </c>
      <c r="U14" s="48">
        <v>2.5</v>
      </c>
      <c r="V14" s="49" t="str">
        <f t="shared" si="5"/>
        <v/>
      </c>
      <c r="W14" s="45"/>
      <c r="X14" s="46"/>
      <c r="Y14" s="49" t="str">
        <f t="shared" si="6"/>
        <v/>
      </c>
      <c r="Z14" s="34">
        <v>6.0</v>
      </c>
      <c r="AA14" s="42" t="s">
        <v>20</v>
      </c>
      <c r="AB14" s="43"/>
      <c r="AC14" s="48">
        <v>9.0</v>
      </c>
      <c r="AD14" s="49" t="str">
        <f t="shared" si="7"/>
        <v/>
      </c>
      <c r="AE14" s="45"/>
      <c r="AF14" s="46"/>
      <c r="AG14" s="49" t="str">
        <f t="shared" si="8"/>
        <v/>
      </c>
      <c r="AH14" s="47">
        <v>6.0</v>
      </c>
      <c r="AI14" s="42" t="s">
        <v>23</v>
      </c>
      <c r="AJ14" s="50"/>
      <c r="AK14" s="48">
        <v>3.5</v>
      </c>
      <c r="AL14" s="49" t="str">
        <f t="shared" si="9"/>
        <v/>
      </c>
      <c r="AM14" s="45"/>
      <c r="AN14" s="46"/>
      <c r="AO14" s="49" t="str">
        <f t="shared" si="10"/>
        <v/>
      </c>
      <c r="AP14" s="34">
        <v>6.0</v>
      </c>
      <c r="AQ14" s="42" t="s">
        <v>20</v>
      </c>
      <c r="AR14" s="43"/>
      <c r="AS14" s="57"/>
      <c r="AT14" s="49" t="str">
        <f t="shared" si="11"/>
        <v/>
      </c>
      <c r="AU14" s="45"/>
      <c r="AV14" s="46"/>
      <c r="AW14" s="49" t="str">
        <f t="shared" si="12"/>
        <v/>
      </c>
      <c r="AX14" s="34">
        <v>6.0</v>
      </c>
      <c r="AY14" s="42" t="s">
        <v>20</v>
      </c>
      <c r="AZ14" s="43"/>
      <c r="BA14" s="48">
        <v>9.0</v>
      </c>
      <c r="BB14" s="49" t="str">
        <f t="shared" si="13"/>
        <v/>
      </c>
      <c r="BC14" s="45"/>
      <c r="BD14" s="46"/>
      <c r="BE14" s="49" t="str">
        <f t="shared" si="14"/>
        <v/>
      </c>
      <c r="BF14" s="34">
        <v>6.0</v>
      </c>
      <c r="BG14" s="42" t="s">
        <v>23</v>
      </c>
      <c r="BH14" s="50"/>
      <c r="BI14" s="48">
        <v>3.5</v>
      </c>
      <c r="BJ14" s="49" t="str">
        <f t="shared" si="15"/>
        <v/>
      </c>
      <c r="BK14" s="45"/>
      <c r="BL14" s="46"/>
      <c r="BM14" s="49" t="str">
        <f t="shared" si="16"/>
        <v/>
      </c>
      <c r="BN14" s="34">
        <v>6.0</v>
      </c>
      <c r="BO14" s="42" t="s">
        <v>21</v>
      </c>
      <c r="BP14" s="50">
        <v>3.0</v>
      </c>
      <c r="BQ14" s="48">
        <v>2.5</v>
      </c>
      <c r="BR14" s="49" t="str">
        <f t="shared" si="17"/>
        <v/>
      </c>
      <c r="BS14" s="45"/>
      <c r="BT14" s="46"/>
      <c r="BU14" s="49" t="str">
        <f t="shared" si="18"/>
        <v/>
      </c>
      <c r="BV14" s="34">
        <v>6.0</v>
      </c>
      <c r="BW14" s="42" t="s">
        <v>22</v>
      </c>
      <c r="BX14" s="50">
        <v>6.0</v>
      </c>
      <c r="BY14" s="48">
        <v>2.5</v>
      </c>
      <c r="BZ14" s="49" t="str">
        <f t="shared" si="19"/>
        <v/>
      </c>
      <c r="CA14" s="45"/>
      <c r="CB14" s="46"/>
      <c r="CC14" s="49" t="str">
        <f t="shared" si="20"/>
        <v/>
      </c>
      <c r="CD14" s="34">
        <v>6.0</v>
      </c>
      <c r="CE14" s="42" t="s">
        <v>23</v>
      </c>
      <c r="CF14" s="50"/>
      <c r="CG14" s="48">
        <v>3.5</v>
      </c>
      <c r="CH14" s="49" t="str">
        <f t="shared" si="21"/>
        <v/>
      </c>
      <c r="CI14" s="45"/>
      <c r="CJ14" s="46"/>
      <c r="CK14" s="49" t="str">
        <f t="shared" si="22"/>
        <v/>
      </c>
      <c r="CL14" s="34">
        <v>6.0</v>
      </c>
      <c r="CM14" s="42" t="s">
        <v>20</v>
      </c>
      <c r="CN14" s="50">
        <v>0.0</v>
      </c>
      <c r="CO14" s="48">
        <v>0.0</v>
      </c>
      <c r="CP14" s="49" t="str">
        <f t="shared" si="23"/>
        <v/>
      </c>
      <c r="CQ14" s="45"/>
      <c r="CR14" s="46"/>
      <c r="CS14" s="49" t="str">
        <f t="shared" si="24"/>
        <v/>
      </c>
    </row>
    <row r="15">
      <c r="A15" s="6"/>
      <c r="B15" s="34">
        <v>7.0</v>
      </c>
      <c r="C15" s="35" t="s">
        <v>22</v>
      </c>
      <c r="D15" s="36">
        <v>6.0</v>
      </c>
      <c r="E15" s="37">
        <v>2.5</v>
      </c>
      <c r="F15" s="52" t="str">
        <f t="shared" si="1"/>
        <v/>
      </c>
      <c r="G15" s="53"/>
      <c r="H15" s="54"/>
      <c r="I15" s="55" t="str">
        <f t="shared" si="2"/>
        <v/>
      </c>
      <c r="J15" s="34">
        <v>7.0</v>
      </c>
      <c r="K15" s="42" t="s">
        <v>23</v>
      </c>
      <c r="L15" s="50"/>
      <c r="M15" s="56">
        <v>3.5</v>
      </c>
      <c r="N15" s="52" t="str">
        <f t="shared" si="3"/>
        <v/>
      </c>
      <c r="O15" s="45"/>
      <c r="P15" s="46"/>
      <c r="Q15" s="52" t="str">
        <f t="shared" si="4"/>
        <v/>
      </c>
      <c r="R15" s="34">
        <v>7.0</v>
      </c>
      <c r="S15" s="42" t="s">
        <v>20</v>
      </c>
      <c r="T15" s="43"/>
      <c r="U15" s="57"/>
      <c r="V15" s="49" t="str">
        <f t="shared" si="5"/>
        <v/>
      </c>
      <c r="W15" s="51"/>
      <c r="X15" s="66"/>
      <c r="Y15" s="49" t="str">
        <f t="shared" si="6"/>
        <v/>
      </c>
      <c r="Z15" s="34">
        <v>7.0</v>
      </c>
      <c r="AA15" s="42" t="s">
        <v>22</v>
      </c>
      <c r="AB15" s="50">
        <v>6.0</v>
      </c>
      <c r="AC15" s="48">
        <v>2.5</v>
      </c>
      <c r="AD15" s="49" t="str">
        <f t="shared" si="7"/>
        <v/>
      </c>
      <c r="AE15" s="45"/>
      <c r="AF15" s="46"/>
      <c r="AG15" s="49" t="str">
        <f t="shared" si="8"/>
        <v/>
      </c>
      <c r="AH15" s="47">
        <v>7.0</v>
      </c>
      <c r="AI15" s="42" t="s">
        <v>19</v>
      </c>
      <c r="AJ15" s="60"/>
      <c r="AK15" s="61"/>
      <c r="AL15" s="49">
        <f t="shared" si="9"/>
        <v>35</v>
      </c>
      <c r="AM15" s="45"/>
      <c r="AN15" s="46"/>
      <c r="AO15" s="49">
        <f t="shared" si="10"/>
        <v>0</v>
      </c>
      <c r="AP15" s="34">
        <v>7.0</v>
      </c>
      <c r="AQ15" s="42" t="s">
        <v>20</v>
      </c>
      <c r="AR15" s="43"/>
      <c r="AS15" s="48">
        <v>9.0</v>
      </c>
      <c r="AT15" s="49" t="str">
        <f t="shared" si="11"/>
        <v/>
      </c>
      <c r="AU15" s="45"/>
      <c r="AV15" s="46"/>
      <c r="AW15" s="49" t="str">
        <f t="shared" si="12"/>
        <v/>
      </c>
      <c r="AX15" s="34">
        <v>7.0</v>
      </c>
      <c r="AY15" s="42" t="s">
        <v>22</v>
      </c>
      <c r="AZ15" s="50">
        <v>6.0</v>
      </c>
      <c r="BA15" s="48">
        <v>2.5</v>
      </c>
      <c r="BB15" s="49" t="str">
        <f t="shared" si="13"/>
        <v/>
      </c>
      <c r="BC15" s="45"/>
      <c r="BD15" s="46"/>
      <c r="BE15" s="49" t="str">
        <f t="shared" si="14"/>
        <v/>
      </c>
      <c r="BF15" s="34">
        <v>7.0</v>
      </c>
      <c r="BG15" s="42" t="s">
        <v>19</v>
      </c>
      <c r="BH15" s="43"/>
      <c r="BI15" s="57"/>
      <c r="BJ15" s="49">
        <f t="shared" si="15"/>
        <v>35</v>
      </c>
      <c r="BK15" s="45"/>
      <c r="BL15" s="46"/>
      <c r="BM15" s="49">
        <f t="shared" si="16"/>
        <v>0</v>
      </c>
      <c r="BN15" s="34">
        <v>7.0</v>
      </c>
      <c r="BO15" s="42" t="s">
        <v>20</v>
      </c>
      <c r="BP15" s="43"/>
      <c r="BQ15" s="57"/>
      <c r="BR15" s="49" t="str">
        <f t="shared" si="17"/>
        <v/>
      </c>
      <c r="BS15" s="45"/>
      <c r="BT15" s="46"/>
      <c r="BU15" s="49" t="str">
        <f t="shared" si="18"/>
        <v/>
      </c>
      <c r="BV15" s="34">
        <v>7.0</v>
      </c>
      <c r="BW15" s="42" t="s">
        <v>18</v>
      </c>
      <c r="BX15" s="50">
        <v>5.5</v>
      </c>
      <c r="BY15" s="48">
        <v>3.0</v>
      </c>
      <c r="BZ15" s="49" t="str">
        <f t="shared" si="19"/>
        <v/>
      </c>
      <c r="CA15" s="45"/>
      <c r="CB15" s="46"/>
      <c r="CC15" s="49" t="str">
        <f t="shared" si="20"/>
        <v/>
      </c>
      <c r="CD15" s="34">
        <v>7.0</v>
      </c>
      <c r="CE15" s="42" t="s">
        <v>19</v>
      </c>
      <c r="CF15" s="43"/>
      <c r="CG15" s="57"/>
      <c r="CH15" s="49">
        <f t="shared" si="21"/>
        <v>35</v>
      </c>
      <c r="CI15" s="45"/>
      <c r="CJ15" s="46"/>
      <c r="CK15" s="49">
        <f t="shared" si="22"/>
        <v>0</v>
      </c>
      <c r="CL15" s="34">
        <v>7.0</v>
      </c>
      <c r="CM15" s="42" t="s">
        <v>20</v>
      </c>
      <c r="CN15" s="50">
        <v>0.0</v>
      </c>
      <c r="CO15" s="48">
        <v>0.0</v>
      </c>
      <c r="CP15" s="49" t="str">
        <f t="shared" si="23"/>
        <v/>
      </c>
      <c r="CQ15" s="45"/>
      <c r="CR15" s="46"/>
      <c r="CS15" s="49" t="str">
        <f t="shared" si="24"/>
        <v/>
      </c>
    </row>
    <row r="16">
      <c r="A16" s="6"/>
      <c r="B16" s="34">
        <v>8.0</v>
      </c>
      <c r="C16" s="35" t="s">
        <v>18</v>
      </c>
      <c r="D16" s="36">
        <v>5.5</v>
      </c>
      <c r="E16" s="37">
        <v>3.0</v>
      </c>
      <c r="F16" s="52" t="str">
        <f t="shared" si="1"/>
        <v/>
      </c>
      <c r="G16" s="53"/>
      <c r="H16" s="54"/>
      <c r="I16" s="55" t="str">
        <f t="shared" si="2"/>
        <v/>
      </c>
      <c r="J16" s="34">
        <v>8.0</v>
      </c>
      <c r="K16" s="42" t="s">
        <v>19</v>
      </c>
      <c r="L16" s="43"/>
      <c r="M16" s="44"/>
      <c r="N16" s="52">
        <f t="shared" si="3"/>
        <v>35</v>
      </c>
      <c r="O16" s="45"/>
      <c r="P16" s="46"/>
      <c r="Q16" s="52">
        <f t="shared" si="4"/>
        <v>0</v>
      </c>
      <c r="R16" s="34">
        <v>8.0</v>
      </c>
      <c r="S16" s="42" t="s">
        <v>20</v>
      </c>
      <c r="T16" s="43"/>
      <c r="U16" s="48">
        <v>9.0</v>
      </c>
      <c r="V16" s="49" t="str">
        <f t="shared" si="5"/>
        <v/>
      </c>
      <c r="W16" s="51"/>
      <c r="X16" s="66"/>
      <c r="Y16" s="49" t="str">
        <f t="shared" si="6"/>
        <v/>
      </c>
      <c r="Z16" s="34">
        <v>8.0</v>
      </c>
      <c r="AA16" s="42" t="s">
        <v>18</v>
      </c>
      <c r="AB16" s="50">
        <v>5.5</v>
      </c>
      <c r="AC16" s="48">
        <v>3.0</v>
      </c>
      <c r="AD16" s="49" t="str">
        <f t="shared" si="7"/>
        <v/>
      </c>
      <c r="AE16" s="45"/>
      <c r="AF16" s="46"/>
      <c r="AG16" s="49" t="str">
        <f t="shared" si="8"/>
        <v/>
      </c>
      <c r="AH16" s="34">
        <v>8.0</v>
      </c>
      <c r="AI16" s="42" t="s">
        <v>21</v>
      </c>
      <c r="AJ16" s="50">
        <v>3.0</v>
      </c>
      <c r="AK16" s="48">
        <v>2.5</v>
      </c>
      <c r="AL16" s="49" t="str">
        <f t="shared" si="9"/>
        <v/>
      </c>
      <c r="AM16" s="45"/>
      <c r="AN16" s="46"/>
      <c r="AO16" s="49" t="str">
        <f t="shared" si="10"/>
        <v/>
      </c>
      <c r="AP16" s="34">
        <v>8.0</v>
      </c>
      <c r="AQ16" s="42" t="s">
        <v>22</v>
      </c>
      <c r="AR16" s="50">
        <v>6.0</v>
      </c>
      <c r="AS16" s="48">
        <v>2.5</v>
      </c>
      <c r="AT16" s="49" t="str">
        <f t="shared" si="11"/>
        <v/>
      </c>
      <c r="AU16" s="45"/>
      <c r="AV16" s="46"/>
      <c r="AW16" s="49" t="str">
        <f t="shared" si="12"/>
        <v/>
      </c>
      <c r="AX16" s="34">
        <v>8.0</v>
      </c>
      <c r="AY16" s="42" t="s">
        <v>18</v>
      </c>
      <c r="AZ16" s="50">
        <v>5.5</v>
      </c>
      <c r="BA16" s="48">
        <v>3.0</v>
      </c>
      <c r="BB16" s="49" t="str">
        <f t="shared" si="13"/>
        <v/>
      </c>
      <c r="BC16" s="45"/>
      <c r="BD16" s="46"/>
      <c r="BE16" s="49" t="str">
        <f t="shared" si="14"/>
        <v/>
      </c>
      <c r="BF16" s="34">
        <v>8.0</v>
      </c>
      <c r="BG16" s="42" t="s">
        <v>21</v>
      </c>
      <c r="BH16" s="50">
        <v>3.0</v>
      </c>
      <c r="BI16" s="48">
        <v>2.5</v>
      </c>
      <c r="BJ16" s="49" t="str">
        <f t="shared" si="15"/>
        <v/>
      </c>
      <c r="BK16" s="45"/>
      <c r="BL16" s="46"/>
      <c r="BM16" s="49" t="str">
        <f t="shared" si="16"/>
        <v/>
      </c>
      <c r="BN16" s="34">
        <v>8.0</v>
      </c>
      <c r="BO16" s="42" t="s">
        <v>20</v>
      </c>
      <c r="BP16" s="43"/>
      <c r="BQ16" s="48">
        <v>9.0</v>
      </c>
      <c r="BR16" s="49" t="str">
        <f t="shared" si="17"/>
        <v/>
      </c>
      <c r="BS16" s="45"/>
      <c r="BT16" s="46"/>
      <c r="BU16" s="49" t="str">
        <f t="shared" si="18"/>
        <v/>
      </c>
      <c r="BV16" s="34">
        <v>8.0</v>
      </c>
      <c r="BW16" s="42" t="s">
        <v>23</v>
      </c>
      <c r="BX16" s="50"/>
      <c r="BY16" s="48">
        <v>3.5</v>
      </c>
      <c r="BZ16" s="49" t="str">
        <f t="shared" si="19"/>
        <v/>
      </c>
      <c r="CA16" s="45"/>
      <c r="CB16" s="46"/>
      <c r="CC16" s="49" t="str">
        <f t="shared" si="20"/>
        <v/>
      </c>
      <c r="CD16" s="34">
        <v>8.0</v>
      </c>
      <c r="CE16" s="42" t="s">
        <v>21</v>
      </c>
      <c r="CF16" s="50">
        <v>3.0</v>
      </c>
      <c r="CG16" s="48">
        <v>2.5</v>
      </c>
      <c r="CH16" s="49" t="str">
        <f t="shared" si="21"/>
        <v/>
      </c>
      <c r="CI16" s="45"/>
      <c r="CJ16" s="46"/>
      <c r="CK16" s="49" t="str">
        <f t="shared" si="22"/>
        <v/>
      </c>
      <c r="CL16" s="34">
        <v>8.0</v>
      </c>
      <c r="CM16" s="42" t="s">
        <v>22</v>
      </c>
      <c r="CN16" s="50">
        <v>0.0</v>
      </c>
      <c r="CO16" s="48">
        <v>0.0</v>
      </c>
      <c r="CP16" s="49" t="str">
        <f t="shared" si="23"/>
        <v/>
      </c>
      <c r="CQ16" s="45"/>
      <c r="CR16" s="46"/>
      <c r="CS16" s="49" t="str">
        <f t="shared" si="24"/>
        <v/>
      </c>
    </row>
    <row r="17">
      <c r="A17" s="6"/>
      <c r="B17" s="34">
        <v>9.0</v>
      </c>
      <c r="C17" s="35" t="s">
        <v>23</v>
      </c>
      <c r="D17" s="36">
        <v>4.0</v>
      </c>
      <c r="E17" s="37"/>
      <c r="F17" s="52" t="str">
        <f t="shared" si="1"/>
        <v/>
      </c>
      <c r="G17" s="53"/>
      <c r="H17" s="54"/>
      <c r="I17" s="55" t="str">
        <f t="shared" si="2"/>
        <v/>
      </c>
      <c r="J17" s="34">
        <v>9.0</v>
      </c>
      <c r="K17" s="42" t="s">
        <v>21</v>
      </c>
      <c r="L17" s="50">
        <v>3.0</v>
      </c>
      <c r="M17" s="56">
        <v>2.5</v>
      </c>
      <c r="N17" s="52" t="str">
        <f t="shared" si="3"/>
        <v/>
      </c>
      <c r="O17" s="45"/>
      <c r="P17" s="46"/>
      <c r="Q17" s="52" t="str">
        <f t="shared" si="4"/>
        <v/>
      </c>
      <c r="R17" s="34">
        <v>9.0</v>
      </c>
      <c r="S17" s="42" t="s">
        <v>22</v>
      </c>
      <c r="T17" s="50">
        <v>6.0</v>
      </c>
      <c r="U17" s="48">
        <v>2.5</v>
      </c>
      <c r="V17" s="49" t="str">
        <f t="shared" si="5"/>
        <v/>
      </c>
      <c r="W17" s="45"/>
      <c r="X17" s="46"/>
      <c r="Y17" s="49" t="str">
        <f t="shared" si="6"/>
        <v/>
      </c>
      <c r="Z17" s="34">
        <v>9.0</v>
      </c>
      <c r="AA17" s="42" t="s">
        <v>23</v>
      </c>
      <c r="AB17" s="50"/>
      <c r="AC17" s="48">
        <v>3.5</v>
      </c>
      <c r="AD17" s="49" t="str">
        <f t="shared" si="7"/>
        <v/>
      </c>
      <c r="AE17" s="45"/>
      <c r="AF17" s="46"/>
      <c r="AG17" s="49" t="str">
        <f t="shared" si="8"/>
        <v/>
      </c>
      <c r="AH17" s="34">
        <v>9.0</v>
      </c>
      <c r="AI17" s="42" t="s">
        <v>20</v>
      </c>
      <c r="AJ17" s="43"/>
      <c r="AK17" s="57"/>
      <c r="AL17" s="49" t="str">
        <f t="shared" si="9"/>
        <v/>
      </c>
      <c r="AM17" s="45"/>
      <c r="AN17" s="46"/>
      <c r="AO17" s="49" t="str">
        <f t="shared" si="10"/>
        <v/>
      </c>
      <c r="AP17" s="34">
        <v>9.0</v>
      </c>
      <c r="AQ17" s="42" t="s">
        <v>18</v>
      </c>
      <c r="AR17" s="50">
        <v>5.5</v>
      </c>
      <c r="AS17" s="48">
        <v>3.0</v>
      </c>
      <c r="AT17" s="49" t="str">
        <f t="shared" si="11"/>
        <v/>
      </c>
      <c r="AU17" s="45"/>
      <c r="AV17" s="46"/>
      <c r="AW17" s="49" t="str">
        <f t="shared" si="12"/>
        <v/>
      </c>
      <c r="AX17" s="34">
        <v>9.0</v>
      </c>
      <c r="AY17" s="42" t="s">
        <v>23</v>
      </c>
      <c r="AZ17" s="50"/>
      <c r="BA17" s="48">
        <v>3.5</v>
      </c>
      <c r="BB17" s="49" t="str">
        <f t="shared" si="13"/>
        <v/>
      </c>
      <c r="BC17" s="45"/>
      <c r="BD17" s="46"/>
      <c r="BE17" s="49" t="str">
        <f t="shared" si="14"/>
        <v/>
      </c>
      <c r="BF17" s="34">
        <v>9.0</v>
      </c>
      <c r="BG17" s="42" t="s">
        <v>20</v>
      </c>
      <c r="BH17" s="43"/>
      <c r="BI17" s="57"/>
      <c r="BJ17" s="49" t="str">
        <f t="shared" si="15"/>
        <v/>
      </c>
      <c r="BK17" s="45"/>
      <c r="BL17" s="46"/>
      <c r="BM17" s="49" t="str">
        <f t="shared" si="16"/>
        <v/>
      </c>
      <c r="BN17" s="34">
        <v>9.0</v>
      </c>
      <c r="BO17" s="42" t="s">
        <v>22</v>
      </c>
      <c r="BP17" s="50">
        <v>6.0</v>
      </c>
      <c r="BQ17" s="48">
        <v>2.5</v>
      </c>
      <c r="BR17" s="49" t="str">
        <f t="shared" si="17"/>
        <v/>
      </c>
      <c r="BS17" s="45"/>
      <c r="BT17" s="46"/>
      <c r="BU17" s="49" t="str">
        <f t="shared" si="18"/>
        <v/>
      </c>
      <c r="BV17" s="34">
        <v>9.0</v>
      </c>
      <c r="BW17" s="42" t="s">
        <v>19</v>
      </c>
      <c r="BX17" s="43"/>
      <c r="BY17" s="57"/>
      <c r="BZ17" s="49">
        <f t="shared" si="19"/>
        <v>35</v>
      </c>
      <c r="CA17" s="45"/>
      <c r="CB17" s="46"/>
      <c r="CC17" s="49">
        <f t="shared" si="20"/>
        <v>0</v>
      </c>
      <c r="CD17" s="34">
        <v>9.0</v>
      </c>
      <c r="CE17" s="42" t="s">
        <v>20</v>
      </c>
      <c r="CF17" s="43"/>
      <c r="CG17" s="57"/>
      <c r="CH17" s="49" t="str">
        <f t="shared" si="21"/>
        <v/>
      </c>
      <c r="CI17" s="45"/>
      <c r="CJ17" s="46"/>
      <c r="CK17" s="49" t="str">
        <f t="shared" si="22"/>
        <v/>
      </c>
      <c r="CL17" s="34">
        <v>9.0</v>
      </c>
      <c r="CM17" s="42" t="s">
        <v>18</v>
      </c>
      <c r="CN17" s="50">
        <v>0.0</v>
      </c>
      <c r="CO17" s="48">
        <v>0.0</v>
      </c>
      <c r="CP17" s="49" t="str">
        <f t="shared" si="23"/>
        <v/>
      </c>
      <c r="CQ17" s="45"/>
      <c r="CR17" s="46"/>
      <c r="CS17" s="49" t="str">
        <f t="shared" si="24"/>
        <v/>
      </c>
    </row>
    <row r="18">
      <c r="A18" s="6"/>
      <c r="B18" s="34">
        <v>10.0</v>
      </c>
      <c r="C18" s="35" t="s">
        <v>19</v>
      </c>
      <c r="D18" s="64"/>
      <c r="E18" s="58"/>
      <c r="F18" s="52">
        <f t="shared" si="1"/>
        <v>35.5</v>
      </c>
      <c r="G18" s="53"/>
      <c r="H18" s="54"/>
      <c r="I18" s="55">
        <f t="shared" si="2"/>
        <v>0</v>
      </c>
      <c r="J18" s="34">
        <v>10.0</v>
      </c>
      <c r="K18" s="42" t="s">
        <v>20</v>
      </c>
      <c r="L18" s="43"/>
      <c r="M18" s="44"/>
      <c r="N18" s="52" t="str">
        <f t="shared" si="3"/>
        <v/>
      </c>
      <c r="O18" s="45"/>
      <c r="P18" s="46"/>
      <c r="Q18" s="52" t="str">
        <f t="shared" si="4"/>
        <v/>
      </c>
      <c r="R18" s="34">
        <v>10.0</v>
      </c>
      <c r="S18" s="42" t="s">
        <v>18</v>
      </c>
      <c r="T18" s="50">
        <v>5.5</v>
      </c>
      <c r="U18" s="48">
        <v>3.0</v>
      </c>
      <c r="V18" s="49" t="str">
        <f t="shared" si="5"/>
        <v/>
      </c>
      <c r="W18" s="45"/>
      <c r="X18" s="46"/>
      <c r="Y18" s="49" t="str">
        <f t="shared" si="6"/>
        <v/>
      </c>
      <c r="Z18" s="34">
        <v>10.0</v>
      </c>
      <c r="AA18" s="42" t="s">
        <v>19</v>
      </c>
      <c r="AB18" s="43"/>
      <c r="AC18" s="57"/>
      <c r="AD18" s="49">
        <f t="shared" si="7"/>
        <v>35</v>
      </c>
      <c r="AE18" s="45"/>
      <c r="AF18" s="46"/>
      <c r="AG18" s="49">
        <f t="shared" si="8"/>
        <v>0</v>
      </c>
      <c r="AH18" s="34">
        <v>10.0</v>
      </c>
      <c r="AI18" s="42" t="s">
        <v>20</v>
      </c>
      <c r="AJ18" s="43"/>
      <c r="AK18" s="48">
        <v>9.0</v>
      </c>
      <c r="AL18" s="49" t="str">
        <f t="shared" si="9"/>
        <v/>
      </c>
      <c r="AM18" s="45"/>
      <c r="AN18" s="46"/>
      <c r="AO18" s="49" t="str">
        <f t="shared" si="10"/>
        <v/>
      </c>
      <c r="AP18" s="34">
        <v>10.0</v>
      </c>
      <c r="AQ18" s="42" t="s">
        <v>23</v>
      </c>
      <c r="AR18" s="50"/>
      <c r="AS18" s="48">
        <v>3.5</v>
      </c>
      <c r="AT18" s="49" t="str">
        <f t="shared" si="11"/>
        <v/>
      </c>
      <c r="AU18" s="45"/>
      <c r="AV18" s="46"/>
      <c r="AW18" s="49" t="str">
        <f t="shared" si="12"/>
        <v/>
      </c>
      <c r="AX18" s="34">
        <v>10.0</v>
      </c>
      <c r="AY18" s="42" t="s">
        <v>19</v>
      </c>
      <c r="AZ18" s="43"/>
      <c r="BA18" s="57"/>
      <c r="BB18" s="49">
        <f t="shared" si="13"/>
        <v>35</v>
      </c>
      <c r="BC18" s="45"/>
      <c r="BD18" s="46"/>
      <c r="BE18" s="49">
        <f t="shared" si="14"/>
        <v>0</v>
      </c>
      <c r="BF18" s="34">
        <v>10.0</v>
      </c>
      <c r="BG18" s="42" t="s">
        <v>20</v>
      </c>
      <c r="BH18" s="43"/>
      <c r="BI18" s="48">
        <v>9.0</v>
      </c>
      <c r="BJ18" s="49" t="str">
        <f t="shared" si="15"/>
        <v/>
      </c>
      <c r="BK18" s="45"/>
      <c r="BL18" s="46"/>
      <c r="BM18" s="49" t="str">
        <f t="shared" si="16"/>
        <v/>
      </c>
      <c r="BN18" s="34">
        <v>10.0</v>
      </c>
      <c r="BO18" s="42" t="s">
        <v>18</v>
      </c>
      <c r="BP18" s="50">
        <v>5.5</v>
      </c>
      <c r="BQ18" s="48">
        <v>3.0</v>
      </c>
      <c r="BR18" s="49" t="str">
        <f t="shared" si="17"/>
        <v/>
      </c>
      <c r="BS18" s="45"/>
      <c r="BT18" s="46"/>
      <c r="BU18" s="49" t="str">
        <f t="shared" si="18"/>
        <v/>
      </c>
      <c r="BV18" s="34">
        <v>10.0</v>
      </c>
      <c r="BW18" s="42" t="s">
        <v>21</v>
      </c>
      <c r="BX18" s="50">
        <v>3.0</v>
      </c>
      <c r="BY18" s="48">
        <v>2.5</v>
      </c>
      <c r="BZ18" s="49" t="str">
        <f t="shared" si="19"/>
        <v/>
      </c>
      <c r="CA18" s="45"/>
      <c r="CB18" s="46"/>
      <c r="CC18" s="49" t="str">
        <f t="shared" si="20"/>
        <v/>
      </c>
      <c r="CD18" s="34">
        <v>10.0</v>
      </c>
      <c r="CE18" s="42" t="s">
        <v>20</v>
      </c>
      <c r="CF18" s="43"/>
      <c r="CG18" s="48">
        <v>9.0</v>
      </c>
      <c r="CH18" s="49" t="str">
        <f t="shared" si="21"/>
        <v/>
      </c>
      <c r="CI18" s="45"/>
      <c r="CJ18" s="46"/>
      <c r="CK18" s="49" t="str">
        <f t="shared" si="22"/>
        <v/>
      </c>
      <c r="CL18" s="34">
        <v>10.0</v>
      </c>
      <c r="CM18" s="62" t="s">
        <v>23</v>
      </c>
      <c r="CN18" s="50">
        <v>0.0</v>
      </c>
      <c r="CO18" s="48">
        <v>0.0</v>
      </c>
      <c r="CP18" s="49" t="str">
        <f t="shared" si="23"/>
        <v/>
      </c>
      <c r="CQ18" s="45"/>
      <c r="CR18" s="46"/>
      <c r="CS18" s="49" t="str">
        <f t="shared" si="24"/>
        <v/>
      </c>
    </row>
    <row r="19">
      <c r="A19" s="6"/>
      <c r="B19" s="34">
        <v>11.0</v>
      </c>
      <c r="C19" s="35" t="s">
        <v>21</v>
      </c>
      <c r="D19" s="36">
        <v>3.0</v>
      </c>
      <c r="E19" s="37">
        <v>2.5</v>
      </c>
      <c r="F19" s="52" t="str">
        <f t="shared" si="1"/>
        <v/>
      </c>
      <c r="G19" s="53"/>
      <c r="H19" s="54"/>
      <c r="I19" s="55" t="str">
        <f t="shared" si="2"/>
        <v/>
      </c>
      <c r="J19" s="34">
        <v>11.0</v>
      </c>
      <c r="K19" s="42" t="s">
        <v>20</v>
      </c>
      <c r="L19" s="43"/>
      <c r="M19" s="56">
        <v>9.0</v>
      </c>
      <c r="N19" s="52" t="str">
        <f t="shared" si="3"/>
        <v/>
      </c>
      <c r="O19" s="45"/>
      <c r="P19" s="46"/>
      <c r="Q19" s="52" t="str">
        <f t="shared" si="4"/>
        <v/>
      </c>
      <c r="R19" s="34">
        <v>11.0</v>
      </c>
      <c r="S19" s="42" t="s">
        <v>23</v>
      </c>
      <c r="T19" s="50"/>
      <c r="U19" s="48">
        <v>3.5</v>
      </c>
      <c r="V19" s="49" t="str">
        <f t="shared" si="5"/>
        <v/>
      </c>
      <c r="W19" s="45"/>
      <c r="X19" s="46"/>
      <c r="Y19" s="49" t="str">
        <f t="shared" si="6"/>
        <v/>
      </c>
      <c r="Z19" s="34">
        <v>11.0</v>
      </c>
      <c r="AA19" s="42" t="s">
        <v>21</v>
      </c>
      <c r="AB19" s="50">
        <v>3.0</v>
      </c>
      <c r="AC19" s="48">
        <v>2.5</v>
      </c>
      <c r="AD19" s="49" t="str">
        <f t="shared" si="7"/>
        <v/>
      </c>
      <c r="AE19" s="45"/>
      <c r="AF19" s="46"/>
      <c r="AG19" s="49" t="str">
        <f t="shared" si="8"/>
        <v/>
      </c>
      <c r="AH19" s="34">
        <v>11.0</v>
      </c>
      <c r="AI19" s="42" t="s">
        <v>22</v>
      </c>
      <c r="AJ19" s="50">
        <v>6.0</v>
      </c>
      <c r="AK19" s="48">
        <v>2.5</v>
      </c>
      <c r="AL19" s="49" t="str">
        <f t="shared" si="9"/>
        <v/>
      </c>
      <c r="AM19" s="45"/>
      <c r="AN19" s="46"/>
      <c r="AO19" s="49" t="str">
        <f t="shared" si="10"/>
        <v/>
      </c>
      <c r="AP19" s="34">
        <v>11.0</v>
      </c>
      <c r="AQ19" s="42" t="s">
        <v>19</v>
      </c>
      <c r="AR19" s="43"/>
      <c r="AS19" s="57"/>
      <c r="AT19" s="49">
        <f t="shared" si="11"/>
        <v>35</v>
      </c>
      <c r="AU19" s="45"/>
      <c r="AV19" s="46"/>
      <c r="AW19" s="49">
        <f t="shared" si="12"/>
        <v>0</v>
      </c>
      <c r="AX19" s="34">
        <v>11.0</v>
      </c>
      <c r="AY19" s="42" t="s">
        <v>21</v>
      </c>
      <c r="AZ19" s="50">
        <v>3.0</v>
      </c>
      <c r="BA19" s="48">
        <v>2.5</v>
      </c>
      <c r="BB19" s="49" t="str">
        <f t="shared" si="13"/>
        <v/>
      </c>
      <c r="BC19" s="45"/>
      <c r="BD19" s="46"/>
      <c r="BE19" s="49" t="str">
        <f t="shared" si="14"/>
        <v/>
      </c>
      <c r="BF19" s="34">
        <v>11.0</v>
      </c>
      <c r="BG19" s="42" t="s">
        <v>22</v>
      </c>
      <c r="BH19" s="50">
        <v>6.0</v>
      </c>
      <c r="BI19" s="48">
        <v>2.5</v>
      </c>
      <c r="BJ19" s="49" t="str">
        <f t="shared" si="15"/>
        <v/>
      </c>
      <c r="BK19" s="45"/>
      <c r="BL19" s="46"/>
      <c r="BM19" s="49" t="str">
        <f t="shared" si="16"/>
        <v/>
      </c>
      <c r="BN19" s="34">
        <v>11.0</v>
      </c>
      <c r="BO19" s="42" t="s">
        <v>23</v>
      </c>
      <c r="BP19" s="50"/>
      <c r="BQ19" s="48">
        <v>3.5</v>
      </c>
      <c r="BR19" s="49" t="str">
        <f t="shared" si="17"/>
        <v/>
      </c>
      <c r="BS19" s="45"/>
      <c r="BT19" s="46"/>
      <c r="BU19" s="49" t="str">
        <f t="shared" si="18"/>
        <v/>
      </c>
      <c r="BV19" s="34">
        <v>11.0</v>
      </c>
      <c r="BW19" s="42" t="s">
        <v>20</v>
      </c>
      <c r="BX19" s="43"/>
      <c r="BY19" s="57"/>
      <c r="BZ19" s="49" t="str">
        <f t="shared" si="19"/>
        <v/>
      </c>
      <c r="CA19" s="45"/>
      <c r="CB19" s="46"/>
      <c r="CC19" s="49" t="str">
        <f t="shared" si="20"/>
        <v/>
      </c>
      <c r="CD19" s="34">
        <v>11.0</v>
      </c>
      <c r="CE19" s="42" t="s">
        <v>22</v>
      </c>
      <c r="CF19" s="50">
        <v>6.0</v>
      </c>
      <c r="CG19" s="48">
        <v>2.5</v>
      </c>
      <c r="CH19" s="49" t="str">
        <f t="shared" si="21"/>
        <v/>
      </c>
      <c r="CI19" s="45"/>
      <c r="CJ19" s="46"/>
      <c r="CK19" s="49" t="str">
        <f t="shared" si="22"/>
        <v/>
      </c>
      <c r="CL19" s="34">
        <v>11.0</v>
      </c>
      <c r="CM19" s="63" t="s">
        <v>19</v>
      </c>
      <c r="CN19" s="50">
        <v>0.0</v>
      </c>
      <c r="CO19" s="48">
        <v>0.0</v>
      </c>
      <c r="CP19" s="49">
        <f t="shared" si="23"/>
        <v>0</v>
      </c>
      <c r="CQ19" s="45"/>
      <c r="CR19" s="46"/>
      <c r="CS19" s="49">
        <f t="shared" si="24"/>
        <v>0</v>
      </c>
    </row>
    <row r="20">
      <c r="A20" s="6"/>
      <c r="B20" s="34">
        <v>12.0</v>
      </c>
      <c r="C20" s="35" t="s">
        <v>20</v>
      </c>
      <c r="D20" s="64"/>
      <c r="E20" s="58"/>
      <c r="F20" s="52" t="str">
        <f t="shared" si="1"/>
        <v/>
      </c>
      <c r="G20" s="53"/>
      <c r="H20" s="54"/>
      <c r="I20" s="55" t="str">
        <f t="shared" si="2"/>
        <v/>
      </c>
      <c r="J20" s="34">
        <v>12.0</v>
      </c>
      <c r="K20" s="42" t="s">
        <v>22</v>
      </c>
      <c r="L20" s="50">
        <v>6.0</v>
      </c>
      <c r="M20" s="56">
        <v>2.5</v>
      </c>
      <c r="N20" s="52" t="str">
        <f t="shared" si="3"/>
        <v/>
      </c>
      <c r="O20" s="45"/>
      <c r="P20" s="46"/>
      <c r="Q20" s="52" t="str">
        <f t="shared" si="4"/>
        <v/>
      </c>
      <c r="R20" s="34">
        <v>12.0</v>
      </c>
      <c r="S20" s="42" t="s">
        <v>19</v>
      </c>
      <c r="T20" s="43"/>
      <c r="U20" s="57"/>
      <c r="V20" s="49">
        <f t="shared" si="5"/>
        <v>35</v>
      </c>
      <c r="W20" s="45"/>
      <c r="X20" s="46"/>
      <c r="Y20" s="49">
        <f t="shared" si="6"/>
        <v>0</v>
      </c>
      <c r="Z20" s="34">
        <v>12.0</v>
      </c>
      <c r="AA20" s="42" t="s">
        <v>20</v>
      </c>
      <c r="AB20" s="43"/>
      <c r="AC20" s="57"/>
      <c r="AD20" s="49" t="str">
        <f t="shared" si="7"/>
        <v/>
      </c>
      <c r="AE20" s="45"/>
      <c r="AF20" s="46"/>
      <c r="AG20" s="49" t="str">
        <f t="shared" si="8"/>
        <v/>
      </c>
      <c r="AH20" s="34">
        <v>12.0</v>
      </c>
      <c r="AI20" s="42" t="s">
        <v>18</v>
      </c>
      <c r="AJ20" s="50">
        <v>5.5</v>
      </c>
      <c r="AK20" s="48">
        <v>3.0</v>
      </c>
      <c r="AL20" s="49" t="str">
        <f t="shared" si="9"/>
        <v/>
      </c>
      <c r="AM20" s="45"/>
      <c r="AN20" s="46"/>
      <c r="AO20" s="49" t="str">
        <f t="shared" si="10"/>
        <v/>
      </c>
      <c r="AP20" s="34">
        <v>12.0</v>
      </c>
      <c r="AQ20" s="42" t="s">
        <v>21</v>
      </c>
      <c r="AR20" s="50">
        <v>3.0</v>
      </c>
      <c r="AS20" s="48">
        <v>2.5</v>
      </c>
      <c r="AT20" s="49" t="str">
        <f t="shared" si="11"/>
        <v/>
      </c>
      <c r="AU20" s="45"/>
      <c r="AV20" s="46"/>
      <c r="AW20" s="49" t="str">
        <f t="shared" si="12"/>
        <v/>
      </c>
      <c r="AX20" s="34">
        <v>12.0</v>
      </c>
      <c r="AY20" s="42" t="s">
        <v>20</v>
      </c>
      <c r="AZ20" s="43"/>
      <c r="BA20" s="57"/>
      <c r="BB20" s="49" t="str">
        <f t="shared" si="13"/>
        <v/>
      </c>
      <c r="BC20" s="45"/>
      <c r="BD20" s="46"/>
      <c r="BE20" s="49" t="str">
        <f t="shared" si="14"/>
        <v/>
      </c>
      <c r="BF20" s="34">
        <v>12.0</v>
      </c>
      <c r="BG20" s="42" t="s">
        <v>18</v>
      </c>
      <c r="BH20" s="50">
        <v>5.5</v>
      </c>
      <c r="BI20" s="48">
        <v>3.0</v>
      </c>
      <c r="BJ20" s="49" t="str">
        <f t="shared" si="15"/>
        <v/>
      </c>
      <c r="BK20" s="45"/>
      <c r="BL20" s="46"/>
      <c r="BM20" s="49" t="str">
        <f t="shared" si="16"/>
        <v/>
      </c>
      <c r="BN20" s="34">
        <v>12.0</v>
      </c>
      <c r="BO20" s="42" t="s">
        <v>19</v>
      </c>
      <c r="BP20" s="43"/>
      <c r="BQ20" s="57"/>
      <c r="BR20" s="49">
        <f t="shared" si="17"/>
        <v>35</v>
      </c>
      <c r="BS20" s="45"/>
      <c r="BT20" s="46"/>
      <c r="BU20" s="49">
        <f t="shared" si="18"/>
        <v>0</v>
      </c>
      <c r="BV20" s="34">
        <v>12.0</v>
      </c>
      <c r="BW20" s="42" t="s">
        <v>20</v>
      </c>
      <c r="BX20" s="43"/>
      <c r="BY20" s="48">
        <v>9.0</v>
      </c>
      <c r="BZ20" s="49" t="str">
        <f t="shared" si="19"/>
        <v/>
      </c>
      <c r="CA20" s="45"/>
      <c r="CB20" s="46"/>
      <c r="CC20" s="49" t="str">
        <f t="shared" si="20"/>
        <v/>
      </c>
      <c r="CD20" s="34">
        <v>12.0</v>
      </c>
      <c r="CE20" s="42" t="s">
        <v>18</v>
      </c>
      <c r="CF20" s="50">
        <v>5.5</v>
      </c>
      <c r="CG20" s="48">
        <v>3.0</v>
      </c>
      <c r="CH20" s="49" t="str">
        <f t="shared" si="21"/>
        <v/>
      </c>
      <c r="CI20" s="45"/>
      <c r="CJ20" s="46"/>
      <c r="CK20" s="49" t="str">
        <f t="shared" si="22"/>
        <v/>
      </c>
      <c r="CL20" s="34">
        <v>12.0</v>
      </c>
      <c r="CM20" s="42" t="s">
        <v>21</v>
      </c>
      <c r="CN20" s="50">
        <v>0.0</v>
      </c>
      <c r="CO20" s="48">
        <v>0.0</v>
      </c>
      <c r="CP20" s="49" t="str">
        <f t="shared" si="23"/>
        <v/>
      </c>
      <c r="CQ20" s="45"/>
      <c r="CR20" s="46"/>
      <c r="CS20" s="49" t="str">
        <f t="shared" si="24"/>
        <v/>
      </c>
    </row>
    <row r="21">
      <c r="A21" s="6"/>
      <c r="B21" s="34">
        <v>13.0</v>
      </c>
      <c r="C21" s="35" t="s">
        <v>20</v>
      </c>
      <c r="D21" s="64"/>
      <c r="E21" s="37">
        <v>9.0</v>
      </c>
      <c r="F21" s="52" t="str">
        <f t="shared" si="1"/>
        <v/>
      </c>
      <c r="G21" s="53"/>
      <c r="H21" s="54"/>
      <c r="I21" s="55" t="str">
        <f t="shared" si="2"/>
        <v/>
      </c>
      <c r="J21" s="34">
        <v>13.0</v>
      </c>
      <c r="K21" s="42" t="s">
        <v>18</v>
      </c>
      <c r="L21" s="50">
        <v>5.5</v>
      </c>
      <c r="M21" s="56">
        <v>3.0</v>
      </c>
      <c r="N21" s="52" t="str">
        <f t="shared" si="3"/>
        <v/>
      </c>
      <c r="O21" s="45"/>
      <c r="P21" s="46"/>
      <c r="Q21" s="52" t="str">
        <f t="shared" si="4"/>
        <v/>
      </c>
      <c r="R21" s="34">
        <v>13.0</v>
      </c>
      <c r="S21" s="42" t="s">
        <v>21</v>
      </c>
      <c r="T21" s="50">
        <v>3.0</v>
      </c>
      <c r="U21" s="48">
        <v>2.5</v>
      </c>
      <c r="V21" s="49" t="str">
        <f t="shared" si="5"/>
        <v/>
      </c>
      <c r="W21" s="45"/>
      <c r="X21" s="46"/>
      <c r="Y21" s="49" t="str">
        <f t="shared" si="6"/>
        <v/>
      </c>
      <c r="Z21" s="34">
        <v>13.0</v>
      </c>
      <c r="AA21" s="42" t="s">
        <v>20</v>
      </c>
      <c r="AB21" s="43"/>
      <c r="AC21" s="48">
        <v>9.0</v>
      </c>
      <c r="AD21" s="49" t="str">
        <f t="shared" si="7"/>
        <v/>
      </c>
      <c r="AE21" s="45"/>
      <c r="AF21" s="46"/>
      <c r="AG21" s="49" t="str">
        <f t="shared" si="8"/>
        <v/>
      </c>
      <c r="AH21" s="34">
        <v>13.0</v>
      </c>
      <c r="AI21" s="42" t="s">
        <v>23</v>
      </c>
      <c r="AJ21" s="50"/>
      <c r="AK21" s="48">
        <v>3.5</v>
      </c>
      <c r="AL21" s="49" t="str">
        <f t="shared" si="9"/>
        <v/>
      </c>
      <c r="AM21" s="45"/>
      <c r="AN21" s="46"/>
      <c r="AO21" s="49" t="str">
        <f t="shared" si="10"/>
        <v/>
      </c>
      <c r="AP21" s="34">
        <v>13.0</v>
      </c>
      <c r="AQ21" s="42" t="s">
        <v>20</v>
      </c>
      <c r="AR21" s="43"/>
      <c r="AS21" s="57"/>
      <c r="AT21" s="49" t="str">
        <f t="shared" si="11"/>
        <v/>
      </c>
      <c r="AU21" s="45"/>
      <c r="AV21" s="46"/>
      <c r="AW21" s="49" t="str">
        <f t="shared" si="12"/>
        <v/>
      </c>
      <c r="AX21" s="34">
        <v>13.0</v>
      </c>
      <c r="AY21" s="42" t="s">
        <v>20</v>
      </c>
      <c r="AZ21" s="43"/>
      <c r="BA21" s="48">
        <v>9.0</v>
      </c>
      <c r="BB21" s="49" t="str">
        <f t="shared" si="13"/>
        <v/>
      </c>
      <c r="BC21" s="45"/>
      <c r="BD21" s="46"/>
      <c r="BE21" s="49" t="str">
        <f t="shared" si="14"/>
        <v/>
      </c>
      <c r="BF21" s="47">
        <v>13.0</v>
      </c>
      <c r="BG21" s="42" t="s">
        <v>23</v>
      </c>
      <c r="BH21" s="50"/>
      <c r="BI21" s="48">
        <v>3.5</v>
      </c>
      <c r="BJ21" s="49" t="str">
        <f t="shared" si="15"/>
        <v/>
      </c>
      <c r="BK21" s="45"/>
      <c r="BL21" s="46"/>
      <c r="BM21" s="49" t="str">
        <f t="shared" si="16"/>
        <v/>
      </c>
      <c r="BN21" s="34">
        <v>13.0</v>
      </c>
      <c r="BO21" s="42" t="s">
        <v>21</v>
      </c>
      <c r="BP21" s="50">
        <v>3.0</v>
      </c>
      <c r="BQ21" s="48">
        <v>2.5</v>
      </c>
      <c r="BR21" s="49" t="str">
        <f t="shared" si="17"/>
        <v/>
      </c>
      <c r="BS21" s="45"/>
      <c r="BT21" s="46"/>
      <c r="BU21" s="49" t="str">
        <f t="shared" si="18"/>
        <v/>
      </c>
      <c r="BV21" s="34">
        <v>13.0</v>
      </c>
      <c r="BW21" s="42" t="s">
        <v>22</v>
      </c>
      <c r="BX21" s="50">
        <v>6.0</v>
      </c>
      <c r="BY21" s="48">
        <v>2.5</v>
      </c>
      <c r="BZ21" s="49" t="str">
        <f t="shared" si="19"/>
        <v/>
      </c>
      <c r="CA21" s="45"/>
      <c r="CB21" s="46"/>
      <c r="CC21" s="49" t="str">
        <f t="shared" si="20"/>
        <v/>
      </c>
      <c r="CD21" s="34">
        <v>13.0</v>
      </c>
      <c r="CE21" s="42" t="s">
        <v>23</v>
      </c>
      <c r="CF21" s="50"/>
      <c r="CG21" s="48">
        <v>3.5</v>
      </c>
      <c r="CH21" s="49" t="str">
        <f t="shared" si="21"/>
        <v/>
      </c>
      <c r="CI21" s="45"/>
      <c r="CJ21" s="46"/>
      <c r="CK21" s="49" t="str">
        <f t="shared" si="22"/>
        <v/>
      </c>
      <c r="CL21" s="34">
        <v>13.0</v>
      </c>
      <c r="CM21" s="42" t="s">
        <v>20</v>
      </c>
      <c r="CN21" s="50">
        <v>0.0</v>
      </c>
      <c r="CO21" s="48">
        <v>0.0</v>
      </c>
      <c r="CP21" s="49" t="str">
        <f t="shared" si="23"/>
        <v/>
      </c>
      <c r="CQ21" s="45"/>
      <c r="CR21" s="46"/>
      <c r="CS21" s="49" t="str">
        <f t="shared" si="24"/>
        <v/>
      </c>
    </row>
    <row r="22">
      <c r="A22" s="6"/>
      <c r="B22" s="34">
        <v>14.0</v>
      </c>
      <c r="C22" s="35" t="s">
        <v>22</v>
      </c>
      <c r="D22" s="36">
        <v>6.0</v>
      </c>
      <c r="E22" s="37">
        <v>2.5</v>
      </c>
      <c r="F22" s="52" t="str">
        <f t="shared" si="1"/>
        <v/>
      </c>
      <c r="G22" s="53"/>
      <c r="H22" s="54"/>
      <c r="I22" s="55" t="str">
        <f t="shared" si="2"/>
        <v/>
      </c>
      <c r="J22" s="34">
        <v>14.0</v>
      </c>
      <c r="K22" s="42" t="s">
        <v>23</v>
      </c>
      <c r="L22" s="50"/>
      <c r="M22" s="56">
        <v>3.5</v>
      </c>
      <c r="N22" s="52" t="str">
        <f t="shared" si="3"/>
        <v/>
      </c>
      <c r="O22" s="45"/>
      <c r="P22" s="46"/>
      <c r="Q22" s="52" t="str">
        <f t="shared" si="4"/>
        <v/>
      </c>
      <c r="R22" s="34">
        <v>14.0</v>
      </c>
      <c r="S22" s="42" t="s">
        <v>20</v>
      </c>
      <c r="T22" s="43"/>
      <c r="U22" s="57"/>
      <c r="V22" s="49" t="str">
        <f t="shared" si="5"/>
        <v/>
      </c>
      <c r="W22" s="45"/>
      <c r="X22" s="46"/>
      <c r="Y22" s="49" t="str">
        <f t="shared" si="6"/>
        <v/>
      </c>
      <c r="Z22" s="34">
        <v>14.0</v>
      </c>
      <c r="AA22" s="42" t="s">
        <v>22</v>
      </c>
      <c r="AB22" s="50">
        <v>6.0</v>
      </c>
      <c r="AC22" s="48">
        <v>2.5</v>
      </c>
      <c r="AD22" s="49" t="str">
        <f t="shared" si="7"/>
        <v/>
      </c>
      <c r="AE22" s="45"/>
      <c r="AF22" s="46"/>
      <c r="AG22" s="49" t="str">
        <f t="shared" si="8"/>
        <v/>
      </c>
      <c r="AH22" s="34">
        <v>14.0</v>
      </c>
      <c r="AI22" s="42" t="s">
        <v>19</v>
      </c>
      <c r="AJ22" s="43"/>
      <c r="AK22" s="57"/>
      <c r="AL22" s="49">
        <f t="shared" si="9"/>
        <v>35</v>
      </c>
      <c r="AM22" s="45"/>
      <c r="AN22" s="46"/>
      <c r="AO22" s="49">
        <f t="shared" si="10"/>
        <v>0</v>
      </c>
      <c r="AP22" s="34">
        <v>14.0</v>
      </c>
      <c r="AQ22" s="42" t="s">
        <v>20</v>
      </c>
      <c r="AR22" s="43"/>
      <c r="AS22" s="48">
        <v>9.0</v>
      </c>
      <c r="AT22" s="49" t="str">
        <f t="shared" si="11"/>
        <v/>
      </c>
      <c r="AU22" s="45"/>
      <c r="AV22" s="46"/>
      <c r="AW22" s="49" t="str">
        <f t="shared" si="12"/>
        <v/>
      </c>
      <c r="AX22" s="34">
        <v>14.0</v>
      </c>
      <c r="AY22" s="42" t="s">
        <v>22</v>
      </c>
      <c r="AZ22" s="50">
        <v>6.0</v>
      </c>
      <c r="BA22" s="48">
        <v>2.5</v>
      </c>
      <c r="BB22" s="49" t="str">
        <f t="shared" si="13"/>
        <v/>
      </c>
      <c r="BC22" s="45"/>
      <c r="BD22" s="46"/>
      <c r="BE22" s="49" t="str">
        <f t="shared" si="14"/>
        <v/>
      </c>
      <c r="BF22" s="47">
        <v>14.0</v>
      </c>
      <c r="BG22" s="42" t="s">
        <v>19</v>
      </c>
      <c r="BH22" s="60"/>
      <c r="BI22" s="61"/>
      <c r="BJ22" s="49">
        <f t="shared" si="15"/>
        <v>35</v>
      </c>
      <c r="BK22" s="45"/>
      <c r="BL22" s="46"/>
      <c r="BM22" s="49">
        <f t="shared" si="16"/>
        <v>0</v>
      </c>
      <c r="BN22" s="34">
        <v>14.0</v>
      </c>
      <c r="BO22" s="42" t="s">
        <v>20</v>
      </c>
      <c r="BP22" s="43"/>
      <c r="BQ22" s="57"/>
      <c r="BR22" s="49" t="str">
        <f t="shared" si="17"/>
        <v/>
      </c>
      <c r="BS22" s="45"/>
      <c r="BT22" s="46"/>
      <c r="BU22" s="49" t="str">
        <f t="shared" si="18"/>
        <v/>
      </c>
      <c r="BV22" s="34">
        <v>14.0</v>
      </c>
      <c r="BW22" s="42" t="s">
        <v>18</v>
      </c>
      <c r="BX22" s="50">
        <v>5.5</v>
      </c>
      <c r="BY22" s="48">
        <v>3.0</v>
      </c>
      <c r="BZ22" s="49" t="str">
        <f t="shared" si="19"/>
        <v/>
      </c>
      <c r="CA22" s="45"/>
      <c r="CB22" s="46"/>
      <c r="CC22" s="49" t="str">
        <f t="shared" si="20"/>
        <v/>
      </c>
      <c r="CD22" s="34">
        <v>14.0</v>
      </c>
      <c r="CE22" s="42" t="s">
        <v>19</v>
      </c>
      <c r="CF22" s="43"/>
      <c r="CG22" s="57"/>
      <c r="CH22" s="49">
        <f t="shared" si="21"/>
        <v>35</v>
      </c>
      <c r="CI22" s="45"/>
      <c r="CJ22" s="46"/>
      <c r="CK22" s="49">
        <f t="shared" si="22"/>
        <v>0</v>
      </c>
      <c r="CL22" s="34">
        <v>14.0</v>
      </c>
      <c r="CM22" s="42" t="s">
        <v>20</v>
      </c>
      <c r="CN22" s="50">
        <v>0.0</v>
      </c>
      <c r="CO22" s="48">
        <v>0.0</v>
      </c>
      <c r="CP22" s="49" t="str">
        <f t="shared" si="23"/>
        <v/>
      </c>
      <c r="CQ22" s="45"/>
      <c r="CR22" s="46"/>
      <c r="CS22" s="49" t="str">
        <f t="shared" si="24"/>
        <v/>
      </c>
    </row>
    <row r="23">
      <c r="A23" s="6"/>
      <c r="B23" s="34">
        <v>15.0</v>
      </c>
      <c r="C23" s="35" t="s">
        <v>18</v>
      </c>
      <c r="D23" s="36">
        <v>5.5</v>
      </c>
      <c r="E23" s="37">
        <v>3.0</v>
      </c>
      <c r="F23" s="52" t="str">
        <f t="shared" si="1"/>
        <v/>
      </c>
      <c r="G23" s="53"/>
      <c r="H23" s="54"/>
      <c r="I23" s="55" t="str">
        <f t="shared" si="2"/>
        <v/>
      </c>
      <c r="J23" s="34">
        <v>15.0</v>
      </c>
      <c r="K23" s="42" t="s">
        <v>19</v>
      </c>
      <c r="L23" s="43"/>
      <c r="M23" s="44"/>
      <c r="N23" s="52">
        <f t="shared" si="3"/>
        <v>35</v>
      </c>
      <c r="O23" s="45"/>
      <c r="P23" s="46"/>
      <c r="Q23" s="52">
        <f t="shared" si="4"/>
        <v>0</v>
      </c>
      <c r="R23" s="34">
        <v>15.0</v>
      </c>
      <c r="S23" s="42" t="s">
        <v>20</v>
      </c>
      <c r="T23" s="43"/>
      <c r="U23" s="48">
        <v>9.0</v>
      </c>
      <c r="V23" s="49" t="str">
        <f t="shared" si="5"/>
        <v/>
      </c>
      <c r="W23" s="45"/>
      <c r="X23" s="46"/>
      <c r="Y23" s="49" t="str">
        <f t="shared" si="6"/>
        <v/>
      </c>
      <c r="Z23" s="34">
        <v>15.0</v>
      </c>
      <c r="AA23" s="42" t="s">
        <v>18</v>
      </c>
      <c r="AB23" s="50">
        <v>5.5</v>
      </c>
      <c r="AC23" s="48">
        <v>3.0</v>
      </c>
      <c r="AD23" s="49" t="str">
        <f t="shared" si="7"/>
        <v/>
      </c>
      <c r="AE23" s="45"/>
      <c r="AF23" s="46"/>
      <c r="AG23" s="49" t="str">
        <f t="shared" si="8"/>
        <v/>
      </c>
      <c r="AH23" s="34">
        <v>15.0</v>
      </c>
      <c r="AI23" s="42" t="s">
        <v>21</v>
      </c>
      <c r="AJ23" s="50">
        <v>3.0</v>
      </c>
      <c r="AK23" s="48">
        <v>2.5</v>
      </c>
      <c r="AL23" s="49" t="str">
        <f t="shared" si="9"/>
        <v/>
      </c>
      <c r="AM23" s="45"/>
      <c r="AN23" s="46"/>
      <c r="AO23" s="49" t="str">
        <f t="shared" si="10"/>
        <v/>
      </c>
      <c r="AP23" s="34">
        <v>15.0</v>
      </c>
      <c r="AQ23" s="42" t="s">
        <v>22</v>
      </c>
      <c r="AR23" s="50">
        <v>6.0</v>
      </c>
      <c r="AS23" s="48">
        <v>2.5</v>
      </c>
      <c r="AT23" s="49" t="str">
        <f t="shared" si="11"/>
        <v/>
      </c>
      <c r="AU23" s="45"/>
      <c r="AV23" s="46"/>
      <c r="AW23" s="49" t="str">
        <f t="shared" si="12"/>
        <v/>
      </c>
      <c r="AX23" s="34">
        <v>15.0</v>
      </c>
      <c r="AY23" s="42" t="s">
        <v>18</v>
      </c>
      <c r="AZ23" s="50">
        <v>5.5</v>
      </c>
      <c r="BA23" s="48">
        <v>3.0</v>
      </c>
      <c r="BB23" s="49" t="str">
        <f t="shared" si="13"/>
        <v/>
      </c>
      <c r="BC23" s="45"/>
      <c r="BD23" s="46"/>
      <c r="BE23" s="49" t="str">
        <f t="shared" si="14"/>
        <v/>
      </c>
      <c r="BF23" s="47">
        <v>15.0</v>
      </c>
      <c r="BG23" s="42" t="s">
        <v>21</v>
      </c>
      <c r="BH23" s="50">
        <v>3.0</v>
      </c>
      <c r="BI23" s="48">
        <v>2.5</v>
      </c>
      <c r="BJ23" s="49" t="str">
        <f t="shared" si="15"/>
        <v/>
      </c>
      <c r="BK23" s="45"/>
      <c r="BL23" s="46"/>
      <c r="BM23" s="49" t="str">
        <f t="shared" si="16"/>
        <v/>
      </c>
      <c r="BN23" s="34">
        <v>15.0</v>
      </c>
      <c r="BO23" s="42" t="s">
        <v>20</v>
      </c>
      <c r="BP23" s="43"/>
      <c r="BQ23" s="48">
        <v>9.0</v>
      </c>
      <c r="BR23" s="49" t="str">
        <f t="shared" si="17"/>
        <v/>
      </c>
      <c r="BS23" s="45"/>
      <c r="BT23" s="46"/>
      <c r="BU23" s="49" t="str">
        <f t="shared" si="18"/>
        <v/>
      </c>
      <c r="BV23" s="34">
        <v>15.0</v>
      </c>
      <c r="BW23" s="42" t="s">
        <v>23</v>
      </c>
      <c r="BX23" s="50"/>
      <c r="BY23" s="48">
        <v>3.5</v>
      </c>
      <c r="BZ23" s="49" t="str">
        <f t="shared" si="19"/>
        <v/>
      </c>
      <c r="CA23" s="45"/>
      <c r="CB23" s="46"/>
      <c r="CC23" s="49" t="str">
        <f t="shared" si="20"/>
        <v/>
      </c>
      <c r="CD23" s="34">
        <v>15.0</v>
      </c>
      <c r="CE23" s="42" t="s">
        <v>21</v>
      </c>
      <c r="CF23" s="50" t="s">
        <v>24</v>
      </c>
      <c r="CG23" s="48" t="s">
        <v>24</v>
      </c>
      <c r="CH23" s="49" t="str">
        <f t="shared" si="21"/>
        <v/>
      </c>
      <c r="CI23" s="45"/>
      <c r="CJ23" s="46"/>
      <c r="CK23" s="49" t="str">
        <f t="shared" si="22"/>
        <v/>
      </c>
      <c r="CL23" s="34">
        <v>15.0</v>
      </c>
      <c r="CM23" s="67" t="s">
        <v>22</v>
      </c>
      <c r="CN23" s="50">
        <v>0.0</v>
      </c>
      <c r="CO23" s="48">
        <v>0.0</v>
      </c>
      <c r="CP23" s="49" t="str">
        <f t="shared" si="23"/>
        <v/>
      </c>
      <c r="CQ23" s="45"/>
      <c r="CR23" s="46"/>
      <c r="CS23" s="49" t="str">
        <f t="shared" si="24"/>
        <v/>
      </c>
    </row>
    <row r="24">
      <c r="A24" s="6"/>
      <c r="B24" s="34">
        <v>16.0</v>
      </c>
      <c r="C24" s="35" t="s">
        <v>23</v>
      </c>
      <c r="D24" s="36"/>
      <c r="E24" s="37">
        <v>3.5</v>
      </c>
      <c r="F24" s="52" t="str">
        <f t="shared" si="1"/>
        <v/>
      </c>
      <c r="G24" s="53"/>
      <c r="H24" s="54"/>
      <c r="I24" s="55" t="str">
        <f t="shared" si="2"/>
        <v/>
      </c>
      <c r="J24" s="34">
        <v>16.0</v>
      </c>
      <c r="K24" s="42" t="s">
        <v>21</v>
      </c>
      <c r="L24" s="50">
        <v>3.0</v>
      </c>
      <c r="M24" s="56">
        <v>2.5</v>
      </c>
      <c r="N24" s="52" t="str">
        <f t="shared" si="3"/>
        <v/>
      </c>
      <c r="O24" s="45"/>
      <c r="P24" s="46"/>
      <c r="Q24" s="52" t="str">
        <f t="shared" si="4"/>
        <v/>
      </c>
      <c r="R24" s="34">
        <v>16.0</v>
      </c>
      <c r="S24" s="42" t="s">
        <v>22</v>
      </c>
      <c r="T24" s="50">
        <v>6.0</v>
      </c>
      <c r="U24" s="48">
        <v>2.5</v>
      </c>
      <c r="V24" s="49" t="str">
        <f t="shared" si="5"/>
        <v/>
      </c>
      <c r="W24" s="45"/>
      <c r="X24" s="46"/>
      <c r="Y24" s="49" t="str">
        <f t="shared" si="6"/>
        <v/>
      </c>
      <c r="Z24" s="34">
        <v>16.0</v>
      </c>
      <c r="AA24" s="42" t="s">
        <v>23</v>
      </c>
      <c r="AB24" s="50"/>
      <c r="AC24" s="48">
        <v>3.5</v>
      </c>
      <c r="AD24" s="49" t="str">
        <f t="shared" si="7"/>
        <v/>
      </c>
      <c r="AE24" s="45"/>
      <c r="AF24" s="46"/>
      <c r="AG24" s="49" t="str">
        <f t="shared" si="8"/>
        <v/>
      </c>
      <c r="AH24" s="34">
        <v>16.0</v>
      </c>
      <c r="AI24" s="42" t="s">
        <v>20</v>
      </c>
      <c r="AJ24" s="43"/>
      <c r="AK24" s="57"/>
      <c r="AL24" s="49" t="str">
        <f t="shared" si="9"/>
        <v/>
      </c>
      <c r="AM24" s="45"/>
      <c r="AN24" s="46"/>
      <c r="AO24" s="49" t="str">
        <f t="shared" si="10"/>
        <v/>
      </c>
      <c r="AP24" s="34">
        <v>16.0</v>
      </c>
      <c r="AQ24" s="42" t="s">
        <v>18</v>
      </c>
      <c r="AR24" s="50">
        <v>5.5</v>
      </c>
      <c r="AS24" s="48">
        <v>3.0</v>
      </c>
      <c r="AT24" s="49" t="str">
        <f t="shared" si="11"/>
        <v/>
      </c>
      <c r="AU24" s="45"/>
      <c r="AV24" s="46"/>
      <c r="AW24" s="49" t="str">
        <f t="shared" si="12"/>
        <v/>
      </c>
      <c r="AX24" s="34">
        <v>16.0</v>
      </c>
      <c r="AY24" s="42" t="s">
        <v>23</v>
      </c>
      <c r="AZ24" s="50"/>
      <c r="BA24" s="48">
        <v>3.5</v>
      </c>
      <c r="BB24" s="49" t="str">
        <f t="shared" si="13"/>
        <v/>
      </c>
      <c r="BC24" s="45"/>
      <c r="BD24" s="46"/>
      <c r="BE24" s="49" t="str">
        <f t="shared" si="14"/>
        <v/>
      </c>
      <c r="BF24" s="47">
        <v>16.0</v>
      </c>
      <c r="BG24" s="42" t="s">
        <v>20</v>
      </c>
      <c r="BH24" s="43"/>
      <c r="BI24" s="57"/>
      <c r="BJ24" s="49" t="str">
        <f t="shared" si="15"/>
        <v/>
      </c>
      <c r="BK24" s="45"/>
      <c r="BL24" s="46"/>
      <c r="BM24" s="49" t="str">
        <f t="shared" si="16"/>
        <v/>
      </c>
      <c r="BN24" s="34">
        <v>16.0</v>
      </c>
      <c r="BO24" s="42" t="s">
        <v>22</v>
      </c>
      <c r="BP24" s="50">
        <v>6.0</v>
      </c>
      <c r="BQ24" s="48">
        <v>2.5</v>
      </c>
      <c r="BR24" s="49" t="str">
        <f t="shared" si="17"/>
        <v/>
      </c>
      <c r="BS24" s="45"/>
      <c r="BT24" s="46"/>
      <c r="BU24" s="49" t="str">
        <f t="shared" si="18"/>
        <v/>
      </c>
      <c r="BV24" s="34">
        <v>16.0</v>
      </c>
      <c r="BW24" s="42" t="s">
        <v>19</v>
      </c>
      <c r="BX24" s="43"/>
      <c r="BY24" s="57"/>
      <c r="BZ24" s="49">
        <f t="shared" si="19"/>
        <v>35</v>
      </c>
      <c r="CA24" s="45"/>
      <c r="CB24" s="46"/>
      <c r="CC24" s="49">
        <f t="shared" si="20"/>
        <v>0</v>
      </c>
      <c r="CD24" s="34">
        <v>16.0</v>
      </c>
      <c r="CE24" s="42" t="s">
        <v>20</v>
      </c>
      <c r="CF24" s="50" t="s">
        <v>24</v>
      </c>
      <c r="CG24" s="48" t="s">
        <v>24</v>
      </c>
      <c r="CH24" s="49" t="str">
        <f t="shared" si="21"/>
        <v/>
      </c>
      <c r="CI24" s="45"/>
      <c r="CJ24" s="46"/>
      <c r="CK24" s="49" t="str">
        <f t="shared" si="22"/>
        <v/>
      </c>
      <c r="CL24" s="34">
        <v>16.0</v>
      </c>
      <c r="CM24" s="42" t="s">
        <v>18</v>
      </c>
      <c r="CN24" s="50">
        <v>0.0</v>
      </c>
      <c r="CO24" s="48">
        <v>0.0</v>
      </c>
      <c r="CP24" s="49" t="str">
        <f t="shared" si="23"/>
        <v/>
      </c>
      <c r="CQ24" s="45"/>
      <c r="CR24" s="46"/>
      <c r="CS24" s="49" t="str">
        <f t="shared" si="24"/>
        <v/>
      </c>
    </row>
    <row r="25">
      <c r="A25" s="6"/>
      <c r="B25" s="34">
        <v>17.0</v>
      </c>
      <c r="C25" s="35" t="s">
        <v>19</v>
      </c>
      <c r="D25" s="64"/>
      <c r="E25" s="58"/>
      <c r="F25" s="52">
        <f t="shared" si="1"/>
        <v>35</v>
      </c>
      <c r="G25" s="53"/>
      <c r="H25" s="54"/>
      <c r="I25" s="55">
        <f t="shared" si="2"/>
        <v>0</v>
      </c>
      <c r="J25" s="34">
        <v>17.0</v>
      </c>
      <c r="K25" s="42" t="s">
        <v>20</v>
      </c>
      <c r="L25" s="43"/>
      <c r="M25" s="44"/>
      <c r="N25" s="52" t="str">
        <f t="shared" si="3"/>
        <v/>
      </c>
      <c r="O25" s="45"/>
      <c r="P25" s="46"/>
      <c r="Q25" s="52" t="str">
        <f t="shared" si="4"/>
        <v/>
      </c>
      <c r="R25" s="34">
        <v>17.0</v>
      </c>
      <c r="S25" s="42" t="s">
        <v>18</v>
      </c>
      <c r="T25" s="50">
        <v>5.5</v>
      </c>
      <c r="U25" s="48">
        <v>3.0</v>
      </c>
      <c r="V25" s="49" t="str">
        <f t="shared" si="5"/>
        <v/>
      </c>
      <c r="W25" s="45"/>
      <c r="X25" s="46"/>
      <c r="Y25" s="49" t="str">
        <f t="shared" si="6"/>
        <v/>
      </c>
      <c r="Z25" s="34">
        <v>17.0</v>
      </c>
      <c r="AA25" s="42" t="s">
        <v>19</v>
      </c>
      <c r="AB25" s="43"/>
      <c r="AC25" s="57"/>
      <c r="AD25" s="49">
        <f t="shared" si="7"/>
        <v>35</v>
      </c>
      <c r="AE25" s="45"/>
      <c r="AF25" s="46"/>
      <c r="AG25" s="49">
        <f t="shared" si="8"/>
        <v>0</v>
      </c>
      <c r="AH25" s="34">
        <v>17.0</v>
      </c>
      <c r="AI25" s="42" t="s">
        <v>20</v>
      </c>
      <c r="AJ25" s="43"/>
      <c r="AK25" s="48">
        <v>9.0</v>
      </c>
      <c r="AL25" s="49" t="str">
        <f t="shared" si="9"/>
        <v/>
      </c>
      <c r="AM25" s="45"/>
      <c r="AN25" s="46"/>
      <c r="AO25" s="49" t="str">
        <f t="shared" si="10"/>
        <v/>
      </c>
      <c r="AP25" s="47">
        <v>17.0</v>
      </c>
      <c r="AQ25" s="42" t="s">
        <v>23</v>
      </c>
      <c r="AR25" s="50"/>
      <c r="AS25" s="48">
        <v>3.5</v>
      </c>
      <c r="AT25" s="49" t="str">
        <f t="shared" si="11"/>
        <v/>
      </c>
      <c r="AU25" s="45"/>
      <c r="AV25" s="46"/>
      <c r="AW25" s="49" t="str">
        <f t="shared" si="12"/>
        <v/>
      </c>
      <c r="AX25" s="34">
        <v>17.0</v>
      </c>
      <c r="AY25" s="42" t="s">
        <v>19</v>
      </c>
      <c r="AZ25" s="43"/>
      <c r="BA25" s="57"/>
      <c r="BB25" s="49">
        <f t="shared" si="13"/>
        <v>35</v>
      </c>
      <c r="BC25" s="45"/>
      <c r="BD25" s="46"/>
      <c r="BE25" s="49">
        <f t="shared" si="14"/>
        <v>0</v>
      </c>
      <c r="BF25" s="47">
        <v>17.0</v>
      </c>
      <c r="BG25" s="42" t="s">
        <v>20</v>
      </c>
      <c r="BH25" s="43"/>
      <c r="BI25" s="48">
        <v>9.0</v>
      </c>
      <c r="BJ25" s="49" t="str">
        <f t="shared" si="15"/>
        <v/>
      </c>
      <c r="BK25" s="45"/>
      <c r="BL25" s="46"/>
      <c r="BM25" s="49" t="str">
        <f t="shared" si="16"/>
        <v/>
      </c>
      <c r="BN25" s="34">
        <v>17.0</v>
      </c>
      <c r="BO25" s="42" t="s">
        <v>18</v>
      </c>
      <c r="BP25" s="50">
        <v>5.5</v>
      </c>
      <c r="BQ25" s="48">
        <v>3.0</v>
      </c>
      <c r="BR25" s="49" t="str">
        <f t="shared" si="17"/>
        <v/>
      </c>
      <c r="BS25" s="45"/>
      <c r="BT25" s="46"/>
      <c r="BU25" s="49" t="str">
        <f t="shared" si="18"/>
        <v/>
      </c>
      <c r="BV25" s="34">
        <v>17.0</v>
      </c>
      <c r="BW25" s="42" t="s">
        <v>21</v>
      </c>
      <c r="BX25" s="50">
        <v>3.0</v>
      </c>
      <c r="BY25" s="48">
        <v>2.5</v>
      </c>
      <c r="BZ25" s="49" t="str">
        <f t="shared" si="19"/>
        <v/>
      </c>
      <c r="CA25" s="45"/>
      <c r="CB25" s="46"/>
      <c r="CC25" s="49" t="str">
        <f t="shared" si="20"/>
        <v/>
      </c>
      <c r="CD25" s="34">
        <v>17.0</v>
      </c>
      <c r="CE25" s="42" t="s">
        <v>20</v>
      </c>
      <c r="CF25" s="50" t="s">
        <v>24</v>
      </c>
      <c r="CG25" s="48" t="s">
        <v>24</v>
      </c>
      <c r="CH25" s="49" t="str">
        <f t="shared" si="21"/>
        <v/>
      </c>
      <c r="CI25" s="45"/>
      <c r="CJ25" s="46"/>
      <c r="CK25" s="49" t="str">
        <f t="shared" si="22"/>
        <v/>
      </c>
      <c r="CL25" s="34">
        <v>17.0</v>
      </c>
      <c r="CM25" s="62" t="s">
        <v>23</v>
      </c>
      <c r="CN25" s="50">
        <v>0.0</v>
      </c>
      <c r="CO25" s="48">
        <v>0.0</v>
      </c>
      <c r="CP25" s="49" t="str">
        <f t="shared" si="23"/>
        <v/>
      </c>
      <c r="CQ25" s="45"/>
      <c r="CR25" s="46"/>
      <c r="CS25" s="49" t="str">
        <f t="shared" si="24"/>
        <v/>
      </c>
    </row>
    <row r="26">
      <c r="A26" s="6"/>
      <c r="B26" s="34">
        <v>18.0</v>
      </c>
      <c r="C26" s="35" t="s">
        <v>21</v>
      </c>
      <c r="D26" s="36">
        <v>3.0</v>
      </c>
      <c r="E26" s="37">
        <v>2.5</v>
      </c>
      <c r="F26" s="52" t="str">
        <f t="shared" si="1"/>
        <v/>
      </c>
      <c r="G26" s="53"/>
      <c r="H26" s="54"/>
      <c r="I26" s="55" t="str">
        <f t="shared" si="2"/>
        <v/>
      </c>
      <c r="J26" s="34">
        <v>18.0</v>
      </c>
      <c r="K26" s="42" t="s">
        <v>20</v>
      </c>
      <c r="L26" s="43"/>
      <c r="M26" s="56">
        <v>9.0</v>
      </c>
      <c r="N26" s="52" t="str">
        <f t="shared" si="3"/>
        <v/>
      </c>
      <c r="O26" s="45"/>
      <c r="P26" s="46"/>
      <c r="Q26" s="52" t="str">
        <f t="shared" si="4"/>
        <v/>
      </c>
      <c r="R26" s="34">
        <v>18.0</v>
      </c>
      <c r="S26" s="42" t="s">
        <v>23</v>
      </c>
      <c r="T26" s="50"/>
      <c r="U26" s="48">
        <v>3.5</v>
      </c>
      <c r="V26" s="49" t="str">
        <f t="shared" si="5"/>
        <v/>
      </c>
      <c r="W26" s="45"/>
      <c r="X26" s="46"/>
      <c r="Y26" s="49" t="str">
        <f t="shared" si="6"/>
        <v/>
      </c>
      <c r="Z26" s="34">
        <v>18.0</v>
      </c>
      <c r="AA26" s="42" t="s">
        <v>21</v>
      </c>
      <c r="AB26" s="50">
        <v>3.0</v>
      </c>
      <c r="AC26" s="48">
        <v>2.5</v>
      </c>
      <c r="AD26" s="49" t="str">
        <f t="shared" si="7"/>
        <v/>
      </c>
      <c r="AE26" s="45"/>
      <c r="AF26" s="46"/>
      <c r="AG26" s="49" t="str">
        <f t="shared" si="8"/>
        <v/>
      </c>
      <c r="AH26" s="34">
        <v>18.0</v>
      </c>
      <c r="AI26" s="42" t="s">
        <v>22</v>
      </c>
      <c r="AJ26" s="50">
        <v>6.0</v>
      </c>
      <c r="AK26" s="48">
        <v>2.5</v>
      </c>
      <c r="AL26" s="49" t="str">
        <f t="shared" si="9"/>
        <v/>
      </c>
      <c r="AM26" s="45"/>
      <c r="AN26" s="46"/>
      <c r="AO26" s="49" t="str">
        <f t="shared" si="10"/>
        <v/>
      </c>
      <c r="AP26" s="47">
        <v>18.0</v>
      </c>
      <c r="AQ26" s="42" t="s">
        <v>19</v>
      </c>
      <c r="AR26" s="60"/>
      <c r="AS26" s="61"/>
      <c r="AT26" s="49">
        <f t="shared" si="11"/>
        <v>35</v>
      </c>
      <c r="AU26" s="45"/>
      <c r="AV26" s="46"/>
      <c r="AW26" s="49">
        <f t="shared" si="12"/>
        <v>0</v>
      </c>
      <c r="AX26" s="34">
        <v>18.0</v>
      </c>
      <c r="AY26" s="42" t="s">
        <v>21</v>
      </c>
      <c r="AZ26" s="50">
        <v>3.0</v>
      </c>
      <c r="BA26" s="48">
        <v>2.5</v>
      </c>
      <c r="BB26" s="49" t="str">
        <f t="shared" si="13"/>
        <v/>
      </c>
      <c r="BC26" s="45"/>
      <c r="BD26" s="46"/>
      <c r="BE26" s="49" t="str">
        <f t="shared" si="14"/>
        <v/>
      </c>
      <c r="BF26" s="47">
        <v>18.0</v>
      </c>
      <c r="BG26" s="42" t="s">
        <v>22</v>
      </c>
      <c r="BH26" s="50">
        <v>6.0</v>
      </c>
      <c r="BI26" s="48">
        <v>2.5</v>
      </c>
      <c r="BJ26" s="49" t="str">
        <f t="shared" si="15"/>
        <v/>
      </c>
      <c r="BK26" s="45"/>
      <c r="BL26" s="46"/>
      <c r="BM26" s="49" t="str">
        <f t="shared" si="16"/>
        <v/>
      </c>
      <c r="BN26" s="34">
        <v>18.0</v>
      </c>
      <c r="BO26" s="42" t="s">
        <v>23</v>
      </c>
      <c r="BP26" s="50"/>
      <c r="BQ26" s="48">
        <v>3.5</v>
      </c>
      <c r="BR26" s="49" t="str">
        <f t="shared" si="17"/>
        <v/>
      </c>
      <c r="BS26" s="45"/>
      <c r="BT26" s="46"/>
      <c r="BU26" s="49" t="str">
        <f t="shared" si="18"/>
        <v/>
      </c>
      <c r="BV26" s="34">
        <v>18.0</v>
      </c>
      <c r="BW26" s="42" t="s">
        <v>20</v>
      </c>
      <c r="BX26" s="43"/>
      <c r="BY26" s="57"/>
      <c r="BZ26" s="49" t="str">
        <f t="shared" si="19"/>
        <v/>
      </c>
      <c r="CA26" s="45"/>
      <c r="CB26" s="46"/>
      <c r="CC26" s="49" t="str">
        <f t="shared" si="20"/>
        <v/>
      </c>
      <c r="CD26" s="34">
        <v>18.0</v>
      </c>
      <c r="CE26" s="42" t="s">
        <v>22</v>
      </c>
      <c r="CF26" s="50" t="s">
        <v>24</v>
      </c>
      <c r="CG26" s="48" t="s">
        <v>24</v>
      </c>
      <c r="CH26" s="49" t="str">
        <f t="shared" si="21"/>
        <v/>
      </c>
      <c r="CI26" s="45"/>
      <c r="CJ26" s="46"/>
      <c r="CK26" s="49" t="str">
        <f t="shared" si="22"/>
        <v/>
      </c>
      <c r="CL26" s="34">
        <v>18.0</v>
      </c>
      <c r="CM26" s="63" t="s">
        <v>19</v>
      </c>
      <c r="CN26" s="50">
        <v>0.0</v>
      </c>
      <c r="CO26" s="48">
        <v>0.0</v>
      </c>
      <c r="CP26" s="49">
        <f t="shared" si="23"/>
        <v>0</v>
      </c>
      <c r="CQ26" s="45"/>
      <c r="CR26" s="46"/>
      <c r="CS26" s="49">
        <f t="shared" si="24"/>
        <v>0</v>
      </c>
    </row>
    <row r="27">
      <c r="A27" s="6"/>
      <c r="B27" s="34">
        <v>19.0</v>
      </c>
      <c r="C27" s="35" t="s">
        <v>20</v>
      </c>
      <c r="D27" s="64"/>
      <c r="E27" s="58"/>
      <c r="F27" s="52" t="str">
        <f t="shared" si="1"/>
        <v/>
      </c>
      <c r="G27" s="53"/>
      <c r="H27" s="54"/>
      <c r="I27" s="55" t="str">
        <f t="shared" si="2"/>
        <v/>
      </c>
      <c r="J27" s="34">
        <v>19.0</v>
      </c>
      <c r="K27" s="42" t="s">
        <v>22</v>
      </c>
      <c r="L27" s="50">
        <v>6.0</v>
      </c>
      <c r="M27" s="56">
        <v>2.5</v>
      </c>
      <c r="N27" s="52" t="str">
        <f t="shared" si="3"/>
        <v/>
      </c>
      <c r="O27" s="45"/>
      <c r="P27" s="46"/>
      <c r="Q27" s="52" t="str">
        <f t="shared" si="4"/>
        <v/>
      </c>
      <c r="R27" s="34">
        <v>19.0</v>
      </c>
      <c r="S27" s="42" t="s">
        <v>19</v>
      </c>
      <c r="T27" s="43"/>
      <c r="U27" s="57"/>
      <c r="V27" s="49">
        <f t="shared" si="5"/>
        <v>35</v>
      </c>
      <c r="W27" s="45"/>
      <c r="X27" s="46"/>
      <c r="Y27" s="49">
        <f t="shared" si="6"/>
        <v>0</v>
      </c>
      <c r="Z27" s="34">
        <v>19.0</v>
      </c>
      <c r="AA27" s="42" t="s">
        <v>20</v>
      </c>
      <c r="AB27" s="43"/>
      <c r="AC27" s="57"/>
      <c r="AD27" s="49" t="str">
        <f t="shared" si="7"/>
        <v/>
      </c>
      <c r="AE27" s="45"/>
      <c r="AF27" s="46"/>
      <c r="AG27" s="49" t="str">
        <f t="shared" si="8"/>
        <v/>
      </c>
      <c r="AH27" s="34">
        <v>19.0</v>
      </c>
      <c r="AI27" s="42" t="s">
        <v>18</v>
      </c>
      <c r="AJ27" s="50">
        <v>5.5</v>
      </c>
      <c r="AK27" s="48">
        <v>3.0</v>
      </c>
      <c r="AL27" s="49" t="str">
        <f t="shared" si="9"/>
        <v/>
      </c>
      <c r="AM27" s="45"/>
      <c r="AN27" s="46"/>
      <c r="AO27" s="49" t="str">
        <f t="shared" si="10"/>
        <v/>
      </c>
      <c r="AP27" s="47">
        <v>19.0</v>
      </c>
      <c r="AQ27" s="42" t="s">
        <v>21</v>
      </c>
      <c r="AR27" s="50">
        <v>3.0</v>
      </c>
      <c r="AS27" s="48">
        <v>2.5</v>
      </c>
      <c r="AT27" s="49" t="str">
        <f t="shared" si="11"/>
        <v/>
      </c>
      <c r="AU27" s="45"/>
      <c r="AV27" s="46"/>
      <c r="AW27" s="49" t="str">
        <f t="shared" si="12"/>
        <v/>
      </c>
      <c r="AX27" s="34">
        <v>19.0</v>
      </c>
      <c r="AY27" s="42" t="s">
        <v>20</v>
      </c>
      <c r="AZ27" s="43"/>
      <c r="BA27" s="57"/>
      <c r="BB27" s="49" t="str">
        <f t="shared" si="13"/>
        <v/>
      </c>
      <c r="BC27" s="45"/>
      <c r="BD27" s="46"/>
      <c r="BE27" s="49" t="str">
        <f t="shared" si="14"/>
        <v/>
      </c>
      <c r="BF27" s="47">
        <v>19.0</v>
      </c>
      <c r="BG27" s="42" t="s">
        <v>18</v>
      </c>
      <c r="BH27" s="50">
        <v>5.5</v>
      </c>
      <c r="BI27" s="48">
        <v>3.0</v>
      </c>
      <c r="BJ27" s="49" t="str">
        <f t="shared" si="15"/>
        <v/>
      </c>
      <c r="BK27" s="45"/>
      <c r="BL27" s="46"/>
      <c r="BM27" s="49" t="str">
        <f t="shared" si="16"/>
        <v/>
      </c>
      <c r="BN27" s="34">
        <v>19.0</v>
      </c>
      <c r="BO27" s="42" t="s">
        <v>19</v>
      </c>
      <c r="BP27" s="43"/>
      <c r="BQ27" s="57"/>
      <c r="BR27" s="49">
        <f t="shared" si="17"/>
        <v>35</v>
      </c>
      <c r="BS27" s="45"/>
      <c r="BT27" s="46"/>
      <c r="BU27" s="49">
        <f t="shared" si="18"/>
        <v>0</v>
      </c>
      <c r="BV27" s="34">
        <v>19.0</v>
      </c>
      <c r="BW27" s="42" t="s">
        <v>20</v>
      </c>
      <c r="BX27" s="43"/>
      <c r="BY27" s="48">
        <v>9.0</v>
      </c>
      <c r="BZ27" s="49" t="str">
        <f t="shared" si="19"/>
        <v/>
      </c>
      <c r="CA27" s="45"/>
      <c r="CB27" s="46"/>
      <c r="CC27" s="49" t="str">
        <f t="shared" si="20"/>
        <v/>
      </c>
      <c r="CD27" s="34">
        <v>19.0</v>
      </c>
      <c r="CE27" s="42" t="s">
        <v>18</v>
      </c>
      <c r="CF27" s="50" t="s">
        <v>24</v>
      </c>
      <c r="CG27" s="48" t="s">
        <v>24</v>
      </c>
      <c r="CH27" s="49" t="str">
        <f t="shared" si="21"/>
        <v/>
      </c>
      <c r="CI27" s="45"/>
      <c r="CJ27" s="46"/>
      <c r="CK27" s="49" t="str">
        <f t="shared" si="22"/>
        <v/>
      </c>
      <c r="CL27" s="34">
        <v>19.0</v>
      </c>
      <c r="CM27" s="42" t="s">
        <v>21</v>
      </c>
      <c r="CN27" s="50">
        <v>3.0</v>
      </c>
      <c r="CO27" s="48">
        <v>2.5</v>
      </c>
      <c r="CP27" s="49" t="str">
        <f t="shared" si="23"/>
        <v/>
      </c>
      <c r="CQ27" s="45"/>
      <c r="CR27" s="46"/>
      <c r="CS27" s="49" t="str">
        <f t="shared" si="24"/>
        <v/>
      </c>
    </row>
    <row r="28">
      <c r="A28" s="6"/>
      <c r="B28" s="34">
        <v>20.0</v>
      </c>
      <c r="C28" s="35" t="s">
        <v>20</v>
      </c>
      <c r="D28" s="64"/>
      <c r="E28" s="37">
        <v>9.0</v>
      </c>
      <c r="F28" s="52" t="str">
        <f t="shared" si="1"/>
        <v/>
      </c>
      <c r="G28" s="53"/>
      <c r="H28" s="54"/>
      <c r="I28" s="55" t="str">
        <f t="shared" si="2"/>
        <v/>
      </c>
      <c r="J28" s="34">
        <v>20.0</v>
      </c>
      <c r="K28" s="42" t="s">
        <v>18</v>
      </c>
      <c r="L28" s="50">
        <v>5.5</v>
      </c>
      <c r="M28" s="56">
        <v>3.0</v>
      </c>
      <c r="N28" s="52" t="str">
        <f t="shared" si="3"/>
        <v/>
      </c>
      <c r="O28" s="45"/>
      <c r="P28" s="46"/>
      <c r="Q28" s="52" t="str">
        <f t="shared" si="4"/>
        <v/>
      </c>
      <c r="R28" s="34">
        <v>20.0</v>
      </c>
      <c r="S28" s="42" t="s">
        <v>21</v>
      </c>
      <c r="T28" s="50">
        <v>3.0</v>
      </c>
      <c r="U28" s="48">
        <v>2.5</v>
      </c>
      <c r="V28" s="49" t="str">
        <f t="shared" si="5"/>
        <v/>
      </c>
      <c r="W28" s="45"/>
      <c r="X28" s="46"/>
      <c r="Y28" s="49" t="str">
        <f t="shared" si="6"/>
        <v/>
      </c>
      <c r="Z28" s="34">
        <v>20.0</v>
      </c>
      <c r="AA28" s="42" t="s">
        <v>20</v>
      </c>
      <c r="AB28" s="43"/>
      <c r="AC28" s="48">
        <v>9.0</v>
      </c>
      <c r="AD28" s="49" t="str">
        <f t="shared" si="7"/>
        <v/>
      </c>
      <c r="AE28" s="45"/>
      <c r="AF28" s="46"/>
      <c r="AG28" s="49" t="str">
        <f t="shared" si="8"/>
        <v/>
      </c>
      <c r="AH28" s="34">
        <v>20.0</v>
      </c>
      <c r="AI28" s="42" t="s">
        <v>23</v>
      </c>
      <c r="AJ28" s="50"/>
      <c r="AK28" s="48">
        <v>3.5</v>
      </c>
      <c r="AL28" s="49" t="str">
        <f t="shared" si="9"/>
        <v/>
      </c>
      <c r="AM28" s="45"/>
      <c r="AN28" s="46"/>
      <c r="AO28" s="49" t="str">
        <f t="shared" si="10"/>
        <v/>
      </c>
      <c r="AP28" s="47">
        <v>20.0</v>
      </c>
      <c r="AQ28" s="42" t="s">
        <v>20</v>
      </c>
      <c r="AR28" s="43"/>
      <c r="AS28" s="57"/>
      <c r="AT28" s="49" t="str">
        <f t="shared" si="11"/>
        <v/>
      </c>
      <c r="AU28" s="45"/>
      <c r="AV28" s="46"/>
      <c r="AW28" s="49" t="str">
        <f t="shared" si="12"/>
        <v/>
      </c>
      <c r="AX28" s="34">
        <v>20.0</v>
      </c>
      <c r="AY28" s="42" t="s">
        <v>20</v>
      </c>
      <c r="AZ28" s="43"/>
      <c r="BA28" s="48">
        <v>9.0</v>
      </c>
      <c r="BB28" s="49" t="str">
        <f t="shared" si="13"/>
        <v/>
      </c>
      <c r="BC28" s="45"/>
      <c r="BD28" s="46"/>
      <c r="BE28" s="49" t="str">
        <f t="shared" si="14"/>
        <v/>
      </c>
      <c r="BF28" s="47">
        <v>20.0</v>
      </c>
      <c r="BG28" s="42" t="s">
        <v>23</v>
      </c>
      <c r="BH28" s="50"/>
      <c r="BI28" s="48">
        <v>3.5</v>
      </c>
      <c r="BJ28" s="49" t="str">
        <f t="shared" si="15"/>
        <v/>
      </c>
      <c r="BK28" s="45"/>
      <c r="BL28" s="46"/>
      <c r="BM28" s="49" t="str">
        <f t="shared" si="16"/>
        <v/>
      </c>
      <c r="BN28" s="34">
        <v>20.0</v>
      </c>
      <c r="BO28" s="42" t="s">
        <v>21</v>
      </c>
      <c r="BP28" s="50">
        <v>3.0</v>
      </c>
      <c r="BQ28" s="48">
        <v>2.5</v>
      </c>
      <c r="BR28" s="49" t="str">
        <f t="shared" si="17"/>
        <v/>
      </c>
      <c r="BS28" s="45"/>
      <c r="BT28" s="46"/>
      <c r="BU28" s="49" t="str">
        <f t="shared" si="18"/>
        <v/>
      </c>
      <c r="BV28" s="34">
        <v>20.0</v>
      </c>
      <c r="BW28" s="42" t="s">
        <v>22</v>
      </c>
      <c r="BX28" s="50">
        <v>6.0</v>
      </c>
      <c r="BY28" s="48">
        <v>2.5</v>
      </c>
      <c r="BZ28" s="49" t="str">
        <f t="shared" si="19"/>
        <v/>
      </c>
      <c r="CA28" s="45"/>
      <c r="CB28" s="46"/>
      <c r="CC28" s="49" t="str">
        <f t="shared" si="20"/>
        <v/>
      </c>
      <c r="CD28" s="34">
        <v>20.0</v>
      </c>
      <c r="CE28" s="42" t="s">
        <v>23</v>
      </c>
      <c r="CF28" s="50" t="s">
        <v>24</v>
      </c>
      <c r="CG28" s="48" t="s">
        <v>24</v>
      </c>
      <c r="CH28" s="49" t="str">
        <f t="shared" si="21"/>
        <v/>
      </c>
      <c r="CI28" s="45"/>
      <c r="CJ28" s="46"/>
      <c r="CK28" s="49" t="str">
        <f t="shared" si="22"/>
        <v/>
      </c>
      <c r="CL28" s="34">
        <v>20.0</v>
      </c>
      <c r="CM28" s="42" t="s">
        <v>20</v>
      </c>
      <c r="CN28" s="43"/>
      <c r="CO28" s="57"/>
      <c r="CP28" s="49" t="str">
        <f t="shared" si="23"/>
        <v/>
      </c>
      <c r="CQ28" s="45"/>
      <c r="CR28" s="46"/>
      <c r="CS28" s="49" t="str">
        <f t="shared" si="24"/>
        <v/>
      </c>
    </row>
    <row r="29">
      <c r="A29" s="6"/>
      <c r="B29" s="34">
        <v>21.0</v>
      </c>
      <c r="C29" s="35" t="s">
        <v>22</v>
      </c>
      <c r="D29" s="36">
        <v>6.0</v>
      </c>
      <c r="E29" s="37">
        <v>2.5</v>
      </c>
      <c r="F29" s="52" t="str">
        <f t="shared" si="1"/>
        <v/>
      </c>
      <c r="G29" s="53"/>
      <c r="H29" s="54"/>
      <c r="I29" s="55" t="str">
        <f t="shared" si="2"/>
        <v/>
      </c>
      <c r="J29" s="47">
        <v>21.0</v>
      </c>
      <c r="K29" s="42" t="s">
        <v>23</v>
      </c>
      <c r="L29" s="50"/>
      <c r="M29" s="56">
        <v>3.5</v>
      </c>
      <c r="N29" s="52" t="str">
        <f t="shared" si="3"/>
        <v/>
      </c>
      <c r="O29" s="45"/>
      <c r="P29" s="46"/>
      <c r="Q29" s="52" t="str">
        <f t="shared" si="4"/>
        <v/>
      </c>
      <c r="R29" s="34">
        <v>21.0</v>
      </c>
      <c r="S29" s="42" t="s">
        <v>20</v>
      </c>
      <c r="T29" s="43"/>
      <c r="U29" s="57"/>
      <c r="V29" s="49" t="str">
        <f t="shared" si="5"/>
        <v/>
      </c>
      <c r="W29" s="45"/>
      <c r="X29" s="46"/>
      <c r="Y29" s="49" t="str">
        <f t="shared" si="6"/>
        <v/>
      </c>
      <c r="Z29" s="34">
        <v>21.0</v>
      </c>
      <c r="AA29" s="42" t="s">
        <v>22</v>
      </c>
      <c r="AB29" s="50">
        <v>6.0</v>
      </c>
      <c r="AC29" s="48">
        <v>2.5</v>
      </c>
      <c r="AD29" s="49" t="str">
        <f t="shared" si="7"/>
        <v/>
      </c>
      <c r="AE29" s="45"/>
      <c r="AF29" s="46"/>
      <c r="AG29" s="49" t="str">
        <f t="shared" si="8"/>
        <v/>
      </c>
      <c r="AH29" s="34">
        <v>21.0</v>
      </c>
      <c r="AI29" s="42" t="s">
        <v>19</v>
      </c>
      <c r="AJ29" s="43"/>
      <c r="AK29" s="57"/>
      <c r="AL29" s="49">
        <f t="shared" si="9"/>
        <v>35</v>
      </c>
      <c r="AM29" s="45"/>
      <c r="AN29" s="46"/>
      <c r="AO29" s="49">
        <f t="shared" si="10"/>
        <v>0</v>
      </c>
      <c r="AP29" s="47">
        <v>21.0</v>
      </c>
      <c r="AQ29" s="42" t="s">
        <v>20</v>
      </c>
      <c r="AR29" s="43"/>
      <c r="AS29" s="48">
        <v>9.0</v>
      </c>
      <c r="AT29" s="49" t="str">
        <f t="shared" si="11"/>
        <v/>
      </c>
      <c r="AU29" s="45"/>
      <c r="AV29" s="46"/>
      <c r="AW29" s="49" t="str">
        <f t="shared" si="12"/>
        <v/>
      </c>
      <c r="AX29" s="34">
        <v>21.0</v>
      </c>
      <c r="AY29" s="42" t="s">
        <v>22</v>
      </c>
      <c r="AZ29" s="50">
        <v>6.0</v>
      </c>
      <c r="BA29" s="48">
        <v>2.5</v>
      </c>
      <c r="BB29" s="49" t="str">
        <f t="shared" si="13"/>
        <v/>
      </c>
      <c r="BC29" s="45"/>
      <c r="BD29" s="46"/>
      <c r="BE29" s="49" t="str">
        <f t="shared" si="14"/>
        <v/>
      </c>
      <c r="BF29" s="47">
        <v>21.0</v>
      </c>
      <c r="BG29" s="42" t="s">
        <v>19</v>
      </c>
      <c r="BH29" s="60"/>
      <c r="BI29" s="61"/>
      <c r="BJ29" s="49">
        <f t="shared" si="15"/>
        <v>35</v>
      </c>
      <c r="BK29" s="45"/>
      <c r="BL29" s="46"/>
      <c r="BM29" s="49">
        <f t="shared" si="16"/>
        <v>0</v>
      </c>
      <c r="BN29" s="34">
        <v>21.0</v>
      </c>
      <c r="BO29" s="42" t="s">
        <v>20</v>
      </c>
      <c r="BP29" s="43"/>
      <c r="BQ29" s="57"/>
      <c r="BR29" s="49" t="str">
        <f t="shared" si="17"/>
        <v/>
      </c>
      <c r="BS29" s="45"/>
      <c r="BT29" s="46"/>
      <c r="BU29" s="49" t="str">
        <f t="shared" si="18"/>
        <v/>
      </c>
      <c r="BV29" s="34">
        <v>21.0</v>
      </c>
      <c r="BW29" s="42" t="s">
        <v>18</v>
      </c>
      <c r="BX29" s="50">
        <v>5.5</v>
      </c>
      <c r="BY29" s="48">
        <v>3.0</v>
      </c>
      <c r="BZ29" s="49" t="str">
        <f t="shared" si="19"/>
        <v/>
      </c>
      <c r="CA29" s="45"/>
      <c r="CB29" s="46"/>
      <c r="CC29" s="49" t="str">
        <f t="shared" si="20"/>
        <v/>
      </c>
      <c r="CD29" s="34">
        <v>21.0</v>
      </c>
      <c r="CE29" s="42" t="s">
        <v>19</v>
      </c>
      <c r="CF29" s="50" t="s">
        <v>24</v>
      </c>
      <c r="CG29" s="48" t="s">
        <v>24</v>
      </c>
      <c r="CH29" s="49">
        <f t="shared" si="21"/>
        <v>0</v>
      </c>
      <c r="CI29" s="45"/>
      <c r="CJ29" s="46"/>
      <c r="CK29" s="49">
        <f t="shared" si="22"/>
        <v>0</v>
      </c>
      <c r="CL29" s="34">
        <v>21.0</v>
      </c>
      <c r="CM29" s="42" t="s">
        <v>20</v>
      </c>
      <c r="CN29" s="43"/>
      <c r="CO29" s="48">
        <v>9.0</v>
      </c>
      <c r="CP29" s="49" t="str">
        <f t="shared" si="23"/>
        <v/>
      </c>
      <c r="CQ29" s="45"/>
      <c r="CR29" s="46"/>
      <c r="CS29" s="49" t="str">
        <f t="shared" si="24"/>
        <v/>
      </c>
    </row>
    <row r="30">
      <c r="A30" s="6"/>
      <c r="B30" s="34">
        <v>22.0</v>
      </c>
      <c r="C30" s="35" t="s">
        <v>18</v>
      </c>
      <c r="D30" s="36">
        <v>5.5</v>
      </c>
      <c r="E30" s="37">
        <v>3.0</v>
      </c>
      <c r="F30" s="52" t="str">
        <f t="shared" si="1"/>
        <v/>
      </c>
      <c r="G30" s="53"/>
      <c r="H30" s="54"/>
      <c r="I30" s="55" t="str">
        <f t="shared" si="2"/>
        <v/>
      </c>
      <c r="J30" s="47">
        <v>22.0</v>
      </c>
      <c r="K30" s="42" t="s">
        <v>19</v>
      </c>
      <c r="L30" s="43"/>
      <c r="M30" s="44"/>
      <c r="N30" s="52">
        <f t="shared" si="3"/>
        <v>35</v>
      </c>
      <c r="O30" s="45"/>
      <c r="P30" s="46"/>
      <c r="Q30" s="52">
        <f t="shared" si="4"/>
        <v>0</v>
      </c>
      <c r="R30" s="34">
        <v>22.0</v>
      </c>
      <c r="S30" s="42" t="s">
        <v>20</v>
      </c>
      <c r="T30" s="43"/>
      <c r="U30" s="48">
        <v>9.0</v>
      </c>
      <c r="V30" s="49" t="str">
        <f t="shared" si="5"/>
        <v/>
      </c>
      <c r="W30" s="45"/>
      <c r="X30" s="46"/>
      <c r="Y30" s="49" t="str">
        <f t="shared" si="6"/>
        <v/>
      </c>
      <c r="Z30" s="34">
        <v>22.0</v>
      </c>
      <c r="AA30" s="42" t="s">
        <v>18</v>
      </c>
      <c r="AB30" s="50">
        <v>5.5</v>
      </c>
      <c r="AC30" s="48">
        <v>3.0</v>
      </c>
      <c r="AD30" s="49" t="str">
        <f t="shared" si="7"/>
        <v/>
      </c>
      <c r="AE30" s="45"/>
      <c r="AF30" s="46"/>
      <c r="AG30" s="49" t="str">
        <f t="shared" si="8"/>
        <v/>
      </c>
      <c r="AH30" s="34">
        <v>22.0</v>
      </c>
      <c r="AI30" s="42" t="s">
        <v>21</v>
      </c>
      <c r="AJ30" s="50">
        <v>3.0</v>
      </c>
      <c r="AK30" s="48">
        <v>2.5</v>
      </c>
      <c r="AL30" s="49" t="str">
        <f t="shared" si="9"/>
        <v/>
      </c>
      <c r="AM30" s="45"/>
      <c r="AN30" s="46"/>
      <c r="AO30" s="49" t="str">
        <f t="shared" si="10"/>
        <v/>
      </c>
      <c r="AP30" s="47">
        <v>22.0</v>
      </c>
      <c r="AQ30" s="42" t="s">
        <v>22</v>
      </c>
      <c r="AR30" s="50">
        <v>6.0</v>
      </c>
      <c r="AS30" s="48">
        <v>2.5</v>
      </c>
      <c r="AT30" s="49" t="str">
        <f t="shared" si="11"/>
        <v/>
      </c>
      <c r="AU30" s="45"/>
      <c r="AV30" s="46"/>
      <c r="AW30" s="49" t="str">
        <f t="shared" si="12"/>
        <v/>
      </c>
      <c r="AX30" s="34">
        <v>22.0</v>
      </c>
      <c r="AY30" s="42" t="s">
        <v>18</v>
      </c>
      <c r="AZ30" s="50">
        <v>5.5</v>
      </c>
      <c r="BA30" s="48">
        <v>3.0</v>
      </c>
      <c r="BB30" s="49" t="str">
        <f t="shared" si="13"/>
        <v/>
      </c>
      <c r="BC30" s="45"/>
      <c r="BD30" s="46"/>
      <c r="BE30" s="49" t="str">
        <f t="shared" si="14"/>
        <v/>
      </c>
      <c r="BF30" s="47">
        <v>22.0</v>
      </c>
      <c r="BG30" s="42" t="s">
        <v>21</v>
      </c>
      <c r="BH30" s="50" t="s">
        <v>24</v>
      </c>
      <c r="BI30" s="48" t="s">
        <v>24</v>
      </c>
      <c r="BJ30" s="49" t="str">
        <f t="shared" si="15"/>
        <v/>
      </c>
      <c r="BK30" s="45"/>
      <c r="BL30" s="46"/>
      <c r="BM30" s="49" t="str">
        <f t="shared" si="16"/>
        <v/>
      </c>
      <c r="BN30" s="34">
        <v>22.0</v>
      </c>
      <c r="BO30" s="42" t="s">
        <v>20</v>
      </c>
      <c r="BP30" s="43"/>
      <c r="BQ30" s="48">
        <v>9.0</v>
      </c>
      <c r="BR30" s="49" t="str">
        <f t="shared" si="17"/>
        <v/>
      </c>
      <c r="BS30" s="45"/>
      <c r="BT30" s="46"/>
      <c r="BU30" s="49" t="str">
        <f t="shared" si="18"/>
        <v/>
      </c>
      <c r="BV30" s="34">
        <v>22.0</v>
      </c>
      <c r="BW30" s="42" t="s">
        <v>23</v>
      </c>
      <c r="BX30" s="50"/>
      <c r="BY30" s="48">
        <v>3.5</v>
      </c>
      <c r="BZ30" s="49" t="str">
        <f t="shared" si="19"/>
        <v/>
      </c>
      <c r="CA30" s="45"/>
      <c r="CB30" s="46"/>
      <c r="CC30" s="49" t="str">
        <f t="shared" si="20"/>
        <v/>
      </c>
      <c r="CD30" s="34">
        <v>22.0</v>
      </c>
      <c r="CE30" s="42" t="s">
        <v>21</v>
      </c>
      <c r="CF30" s="50" t="s">
        <v>24</v>
      </c>
      <c r="CG30" s="48" t="s">
        <v>24</v>
      </c>
      <c r="CH30" s="49" t="str">
        <f t="shared" si="21"/>
        <v/>
      </c>
      <c r="CI30" s="45"/>
      <c r="CJ30" s="46"/>
      <c r="CK30" s="49" t="str">
        <f t="shared" si="22"/>
        <v/>
      </c>
      <c r="CL30" s="34">
        <v>22.0</v>
      </c>
      <c r="CM30" s="42" t="s">
        <v>22</v>
      </c>
      <c r="CN30" s="50">
        <v>6.0</v>
      </c>
      <c r="CO30" s="48">
        <v>2.5</v>
      </c>
      <c r="CP30" s="49" t="str">
        <f t="shared" si="23"/>
        <v/>
      </c>
      <c r="CQ30" s="45"/>
      <c r="CR30" s="46"/>
      <c r="CS30" s="49" t="str">
        <f t="shared" si="24"/>
        <v/>
      </c>
    </row>
    <row r="31">
      <c r="A31" s="6"/>
      <c r="B31" s="34">
        <v>23.0</v>
      </c>
      <c r="C31" s="35" t="s">
        <v>23</v>
      </c>
      <c r="D31" s="36"/>
      <c r="E31" s="37">
        <v>3.5</v>
      </c>
      <c r="F31" s="52" t="str">
        <f t="shared" si="1"/>
        <v/>
      </c>
      <c r="G31" s="53"/>
      <c r="H31" s="54"/>
      <c r="I31" s="55" t="str">
        <f t="shared" si="2"/>
        <v/>
      </c>
      <c r="J31" s="47">
        <v>23.0</v>
      </c>
      <c r="K31" s="42" t="s">
        <v>21</v>
      </c>
      <c r="L31" s="50">
        <v>3.0</v>
      </c>
      <c r="M31" s="56">
        <v>2.5</v>
      </c>
      <c r="N31" s="52" t="str">
        <f t="shared" si="3"/>
        <v/>
      </c>
      <c r="O31" s="45"/>
      <c r="P31" s="46"/>
      <c r="Q31" s="52" t="str">
        <f t="shared" si="4"/>
        <v/>
      </c>
      <c r="R31" s="34">
        <v>23.0</v>
      </c>
      <c r="S31" s="42" t="s">
        <v>22</v>
      </c>
      <c r="T31" s="50">
        <v>6.0</v>
      </c>
      <c r="U31" s="48">
        <v>2.5</v>
      </c>
      <c r="V31" s="49" t="str">
        <f t="shared" si="5"/>
        <v/>
      </c>
      <c r="W31" s="45"/>
      <c r="X31" s="46"/>
      <c r="Y31" s="49" t="str">
        <f t="shared" si="6"/>
        <v/>
      </c>
      <c r="Z31" s="47">
        <v>23.0</v>
      </c>
      <c r="AA31" s="42" t="s">
        <v>23</v>
      </c>
      <c r="AB31" s="50"/>
      <c r="AC31" s="48">
        <v>3.5</v>
      </c>
      <c r="AD31" s="49" t="str">
        <f t="shared" si="7"/>
        <v/>
      </c>
      <c r="AE31" s="45"/>
      <c r="AF31" s="46"/>
      <c r="AG31" s="49" t="str">
        <f t="shared" si="8"/>
        <v/>
      </c>
      <c r="AH31" s="34">
        <v>23.0</v>
      </c>
      <c r="AI31" s="42" t="s">
        <v>20</v>
      </c>
      <c r="AJ31" s="43"/>
      <c r="AK31" s="57"/>
      <c r="AL31" s="49" t="str">
        <f t="shared" si="9"/>
        <v/>
      </c>
      <c r="AM31" s="45"/>
      <c r="AN31" s="46"/>
      <c r="AO31" s="49" t="str">
        <f t="shared" si="10"/>
        <v/>
      </c>
      <c r="AP31" s="47">
        <v>23.0</v>
      </c>
      <c r="AQ31" s="42" t="s">
        <v>18</v>
      </c>
      <c r="AR31" s="50">
        <v>5.5</v>
      </c>
      <c r="AS31" s="48">
        <v>3.0</v>
      </c>
      <c r="AT31" s="49" t="str">
        <f t="shared" si="11"/>
        <v/>
      </c>
      <c r="AU31" s="45"/>
      <c r="AV31" s="46"/>
      <c r="AW31" s="49" t="str">
        <f t="shared" si="12"/>
        <v/>
      </c>
      <c r="AX31" s="34">
        <v>23.0</v>
      </c>
      <c r="AY31" s="42" t="s">
        <v>23</v>
      </c>
      <c r="AZ31" s="50"/>
      <c r="BA31" s="48">
        <v>3.5</v>
      </c>
      <c r="BB31" s="49" t="str">
        <f t="shared" si="13"/>
        <v/>
      </c>
      <c r="BC31" s="45"/>
      <c r="BD31" s="46"/>
      <c r="BE31" s="49" t="str">
        <f t="shared" si="14"/>
        <v/>
      </c>
      <c r="BF31" s="47">
        <v>23.0</v>
      </c>
      <c r="BG31" s="42" t="s">
        <v>20</v>
      </c>
      <c r="BH31" s="50" t="s">
        <v>24</v>
      </c>
      <c r="BI31" s="48" t="s">
        <v>24</v>
      </c>
      <c r="BJ31" s="49" t="str">
        <f t="shared" si="15"/>
        <v/>
      </c>
      <c r="BK31" s="45"/>
      <c r="BL31" s="46"/>
      <c r="BM31" s="49" t="str">
        <f t="shared" si="16"/>
        <v/>
      </c>
      <c r="BN31" s="34">
        <v>23.0</v>
      </c>
      <c r="BO31" s="42" t="s">
        <v>22</v>
      </c>
      <c r="BP31" s="50">
        <v>6.0</v>
      </c>
      <c r="BQ31" s="48">
        <v>2.5</v>
      </c>
      <c r="BR31" s="49" t="str">
        <f t="shared" si="17"/>
        <v/>
      </c>
      <c r="BS31" s="45"/>
      <c r="BT31" s="46"/>
      <c r="BU31" s="49" t="str">
        <f t="shared" si="18"/>
        <v/>
      </c>
      <c r="BV31" s="34">
        <v>23.0</v>
      </c>
      <c r="BW31" s="42" t="s">
        <v>19</v>
      </c>
      <c r="BX31" s="43"/>
      <c r="BY31" s="57"/>
      <c r="BZ31" s="49">
        <f t="shared" si="19"/>
        <v>35</v>
      </c>
      <c r="CA31" s="45"/>
      <c r="CB31" s="46"/>
      <c r="CC31" s="49">
        <f t="shared" si="20"/>
        <v>0</v>
      </c>
      <c r="CD31" s="34">
        <v>23.0</v>
      </c>
      <c r="CE31" s="42" t="s">
        <v>20</v>
      </c>
      <c r="CF31" s="50" t="s">
        <v>24</v>
      </c>
      <c r="CG31" s="48" t="s">
        <v>24</v>
      </c>
      <c r="CH31" s="49" t="str">
        <f t="shared" si="21"/>
        <v/>
      </c>
      <c r="CI31" s="45"/>
      <c r="CJ31" s="46"/>
      <c r="CK31" s="49" t="str">
        <f t="shared" si="22"/>
        <v/>
      </c>
      <c r="CL31" s="34">
        <v>23.0</v>
      </c>
      <c r="CM31" s="42" t="s">
        <v>18</v>
      </c>
      <c r="CN31" s="50">
        <v>5.5</v>
      </c>
      <c r="CO31" s="48">
        <v>3.0</v>
      </c>
      <c r="CP31" s="49" t="str">
        <f t="shared" si="23"/>
        <v/>
      </c>
      <c r="CQ31" s="45"/>
      <c r="CR31" s="46"/>
      <c r="CS31" s="49" t="str">
        <f t="shared" si="24"/>
        <v/>
      </c>
    </row>
    <row r="32">
      <c r="A32" s="6"/>
      <c r="B32" s="34">
        <v>24.0</v>
      </c>
      <c r="C32" s="35" t="s">
        <v>19</v>
      </c>
      <c r="D32" s="64"/>
      <c r="E32" s="58"/>
      <c r="F32" s="52">
        <f t="shared" si="1"/>
        <v>35</v>
      </c>
      <c r="G32" s="53"/>
      <c r="H32" s="54"/>
      <c r="I32" s="55">
        <f t="shared" si="2"/>
        <v>0</v>
      </c>
      <c r="J32" s="47">
        <v>24.0</v>
      </c>
      <c r="K32" s="42" t="s">
        <v>20</v>
      </c>
      <c r="L32" s="43"/>
      <c r="M32" s="44"/>
      <c r="N32" s="52" t="str">
        <f t="shared" si="3"/>
        <v/>
      </c>
      <c r="O32" s="45"/>
      <c r="P32" s="46"/>
      <c r="Q32" s="52" t="str">
        <f t="shared" si="4"/>
        <v/>
      </c>
      <c r="R32" s="34">
        <v>24.0</v>
      </c>
      <c r="S32" s="42" t="s">
        <v>18</v>
      </c>
      <c r="T32" s="50">
        <v>5.5</v>
      </c>
      <c r="U32" s="48">
        <v>3.0</v>
      </c>
      <c r="V32" s="49" t="str">
        <f t="shared" si="5"/>
        <v/>
      </c>
      <c r="W32" s="45"/>
      <c r="X32" s="46"/>
      <c r="Y32" s="49" t="str">
        <f t="shared" si="6"/>
        <v/>
      </c>
      <c r="Z32" s="47">
        <v>24.0</v>
      </c>
      <c r="AA32" s="42" t="s">
        <v>19</v>
      </c>
      <c r="AB32" s="60"/>
      <c r="AC32" s="61"/>
      <c r="AD32" s="49">
        <f t="shared" si="7"/>
        <v>35</v>
      </c>
      <c r="AE32" s="45"/>
      <c r="AF32" s="46"/>
      <c r="AG32" s="49">
        <f t="shared" si="8"/>
        <v>0</v>
      </c>
      <c r="AH32" s="34">
        <v>24.0</v>
      </c>
      <c r="AI32" s="42" t="s">
        <v>20</v>
      </c>
      <c r="AJ32" s="43"/>
      <c r="AK32" s="48">
        <v>9.0</v>
      </c>
      <c r="AL32" s="49" t="str">
        <f t="shared" si="9"/>
        <v/>
      </c>
      <c r="AM32" s="45"/>
      <c r="AN32" s="46"/>
      <c r="AO32" s="49" t="str">
        <f t="shared" si="10"/>
        <v/>
      </c>
      <c r="AP32" s="47">
        <v>24.0</v>
      </c>
      <c r="AQ32" s="42" t="s">
        <v>23</v>
      </c>
      <c r="AR32" s="50"/>
      <c r="AS32" s="48">
        <v>3.5</v>
      </c>
      <c r="AT32" s="49" t="str">
        <f t="shared" si="11"/>
        <v/>
      </c>
      <c r="AU32" s="45"/>
      <c r="AV32" s="46"/>
      <c r="AW32" s="49" t="str">
        <f t="shared" si="12"/>
        <v/>
      </c>
      <c r="AX32" s="34">
        <v>24.0</v>
      </c>
      <c r="AY32" s="42" t="s">
        <v>19</v>
      </c>
      <c r="AZ32" s="43"/>
      <c r="BA32" s="57"/>
      <c r="BB32" s="49">
        <f t="shared" si="13"/>
        <v>35</v>
      </c>
      <c r="BC32" s="45"/>
      <c r="BD32" s="46"/>
      <c r="BE32" s="49">
        <f t="shared" si="14"/>
        <v>0</v>
      </c>
      <c r="BF32" s="47">
        <v>24.0</v>
      </c>
      <c r="BG32" s="42" t="s">
        <v>20</v>
      </c>
      <c r="BH32" s="50" t="s">
        <v>24</v>
      </c>
      <c r="BI32" s="48" t="s">
        <v>24</v>
      </c>
      <c r="BJ32" s="49" t="str">
        <f t="shared" si="15"/>
        <v/>
      </c>
      <c r="BK32" s="45"/>
      <c r="BL32" s="46"/>
      <c r="BM32" s="49" t="str">
        <f t="shared" si="16"/>
        <v/>
      </c>
      <c r="BN32" s="34">
        <v>24.0</v>
      </c>
      <c r="BO32" s="42" t="s">
        <v>18</v>
      </c>
      <c r="BP32" s="50">
        <v>5.5</v>
      </c>
      <c r="BQ32" s="48">
        <v>3.0</v>
      </c>
      <c r="BR32" s="49" t="str">
        <f t="shared" si="17"/>
        <v/>
      </c>
      <c r="BS32" s="45"/>
      <c r="BT32" s="46"/>
      <c r="BU32" s="49" t="str">
        <f t="shared" si="18"/>
        <v/>
      </c>
      <c r="BV32" s="34">
        <v>24.0</v>
      </c>
      <c r="BW32" s="42" t="s">
        <v>21</v>
      </c>
      <c r="BX32" s="50">
        <v>3.0</v>
      </c>
      <c r="BY32" s="48">
        <v>2.5</v>
      </c>
      <c r="BZ32" s="49" t="str">
        <f t="shared" si="19"/>
        <v/>
      </c>
      <c r="CA32" s="45"/>
      <c r="CB32" s="46"/>
      <c r="CC32" s="49" t="str">
        <f t="shared" si="20"/>
        <v/>
      </c>
      <c r="CD32" s="34">
        <v>24.0</v>
      </c>
      <c r="CE32" s="42" t="s">
        <v>20</v>
      </c>
      <c r="CF32" s="50" t="s">
        <v>24</v>
      </c>
      <c r="CG32" s="48" t="s">
        <v>24</v>
      </c>
      <c r="CH32" s="49" t="str">
        <f t="shared" si="21"/>
        <v/>
      </c>
      <c r="CI32" s="45"/>
      <c r="CJ32" s="46"/>
      <c r="CK32" s="49" t="str">
        <f t="shared" si="22"/>
        <v/>
      </c>
      <c r="CL32" s="34">
        <v>24.0</v>
      </c>
      <c r="CM32" s="62" t="s">
        <v>23</v>
      </c>
      <c r="CN32" s="50"/>
      <c r="CO32" s="48">
        <v>3.5</v>
      </c>
      <c r="CP32" s="49" t="str">
        <f t="shared" si="23"/>
        <v/>
      </c>
      <c r="CQ32" s="45"/>
      <c r="CR32" s="46"/>
      <c r="CS32" s="49" t="str">
        <f t="shared" si="24"/>
        <v/>
      </c>
    </row>
    <row r="33">
      <c r="A33" s="6"/>
      <c r="B33" s="34">
        <v>25.0</v>
      </c>
      <c r="C33" s="35" t="s">
        <v>21</v>
      </c>
      <c r="D33" s="36">
        <v>3.0</v>
      </c>
      <c r="E33" s="37">
        <v>2.5</v>
      </c>
      <c r="F33" s="52" t="str">
        <f t="shared" si="1"/>
        <v/>
      </c>
      <c r="G33" s="53"/>
      <c r="H33" s="54"/>
      <c r="I33" s="55" t="str">
        <f t="shared" si="2"/>
        <v/>
      </c>
      <c r="J33" s="47">
        <v>25.0</v>
      </c>
      <c r="K33" s="42" t="s">
        <v>20</v>
      </c>
      <c r="L33" s="43"/>
      <c r="M33" s="56">
        <v>9.0</v>
      </c>
      <c r="N33" s="52" t="str">
        <f t="shared" si="3"/>
        <v/>
      </c>
      <c r="O33" s="45"/>
      <c r="P33" s="46"/>
      <c r="Q33" s="52" t="str">
        <f t="shared" si="4"/>
        <v/>
      </c>
      <c r="R33" s="34">
        <v>25.0</v>
      </c>
      <c r="S33" s="42" t="s">
        <v>23</v>
      </c>
      <c r="T33" s="50"/>
      <c r="U33" s="48">
        <v>3.5</v>
      </c>
      <c r="V33" s="49" t="str">
        <f t="shared" si="5"/>
        <v/>
      </c>
      <c r="W33" s="45"/>
      <c r="X33" s="46"/>
      <c r="Y33" s="49" t="str">
        <f t="shared" si="6"/>
        <v/>
      </c>
      <c r="Z33" s="47">
        <v>25.0</v>
      </c>
      <c r="AA33" s="42" t="s">
        <v>21</v>
      </c>
      <c r="AB33" s="50" t="s">
        <v>24</v>
      </c>
      <c r="AC33" s="48" t="s">
        <v>24</v>
      </c>
      <c r="AD33" s="49" t="str">
        <f t="shared" si="7"/>
        <v/>
      </c>
      <c r="AE33" s="45"/>
      <c r="AF33" s="46"/>
      <c r="AG33" s="49" t="str">
        <f t="shared" si="8"/>
        <v/>
      </c>
      <c r="AH33" s="34">
        <v>25.0</v>
      </c>
      <c r="AI33" s="42" t="s">
        <v>22</v>
      </c>
      <c r="AJ33" s="50">
        <v>6.0</v>
      </c>
      <c r="AK33" s="48">
        <v>2.5</v>
      </c>
      <c r="AL33" s="49" t="str">
        <f t="shared" si="9"/>
        <v/>
      </c>
      <c r="AM33" s="45"/>
      <c r="AN33" s="46"/>
      <c r="AO33" s="49" t="str">
        <f t="shared" si="10"/>
        <v/>
      </c>
      <c r="AP33" s="47">
        <v>25.0</v>
      </c>
      <c r="AQ33" s="42" t="s">
        <v>19</v>
      </c>
      <c r="AR33" s="68"/>
      <c r="AS33" s="69"/>
      <c r="AT33" s="49">
        <f t="shared" si="11"/>
        <v>35</v>
      </c>
      <c r="AU33" s="70"/>
      <c r="AV33" s="71"/>
      <c r="AW33" s="49">
        <f t="shared" si="12"/>
        <v>0</v>
      </c>
      <c r="AX33" s="34">
        <v>25.0</v>
      </c>
      <c r="AY33" s="42" t="s">
        <v>21</v>
      </c>
      <c r="AZ33" s="50">
        <v>3.0</v>
      </c>
      <c r="BA33" s="48">
        <v>2.5</v>
      </c>
      <c r="BB33" s="49" t="str">
        <f t="shared" si="13"/>
        <v/>
      </c>
      <c r="BC33" s="45"/>
      <c r="BD33" s="46"/>
      <c r="BE33" s="49" t="str">
        <f t="shared" si="14"/>
        <v/>
      </c>
      <c r="BF33" s="47">
        <v>25.0</v>
      </c>
      <c r="BG33" s="42" t="s">
        <v>22</v>
      </c>
      <c r="BH33" s="50" t="s">
        <v>24</v>
      </c>
      <c r="BI33" s="48" t="s">
        <v>24</v>
      </c>
      <c r="BJ33" s="49" t="str">
        <f t="shared" si="15"/>
        <v/>
      </c>
      <c r="BK33" s="45"/>
      <c r="BL33" s="46"/>
      <c r="BM33" s="49" t="str">
        <f t="shared" si="16"/>
        <v/>
      </c>
      <c r="BN33" s="34">
        <v>25.0</v>
      </c>
      <c r="BO33" s="42" t="s">
        <v>23</v>
      </c>
      <c r="BP33" s="50"/>
      <c r="BQ33" s="48">
        <v>3.5</v>
      </c>
      <c r="BR33" s="49" t="str">
        <f t="shared" si="17"/>
        <v/>
      </c>
      <c r="BS33" s="45"/>
      <c r="BT33" s="46"/>
      <c r="BU33" s="49" t="str">
        <f t="shared" si="18"/>
        <v/>
      </c>
      <c r="BV33" s="34">
        <v>25.0</v>
      </c>
      <c r="BW33" s="42" t="s">
        <v>20</v>
      </c>
      <c r="BX33" s="43"/>
      <c r="BY33" s="57"/>
      <c r="BZ33" s="49" t="str">
        <f t="shared" si="19"/>
        <v/>
      </c>
      <c r="CA33" s="45"/>
      <c r="CB33" s="46"/>
      <c r="CC33" s="49" t="str">
        <f t="shared" si="20"/>
        <v/>
      </c>
      <c r="CD33" s="34">
        <v>25.0</v>
      </c>
      <c r="CE33" s="42" t="s">
        <v>22</v>
      </c>
      <c r="CF33" s="50" t="s">
        <v>24</v>
      </c>
      <c r="CG33" s="48" t="s">
        <v>24</v>
      </c>
      <c r="CH33" s="49" t="str">
        <f t="shared" si="21"/>
        <v/>
      </c>
      <c r="CI33" s="45"/>
      <c r="CJ33" s="46"/>
      <c r="CK33" s="49" t="str">
        <f t="shared" si="22"/>
        <v/>
      </c>
      <c r="CL33" s="34">
        <v>25.0</v>
      </c>
      <c r="CM33" s="63" t="s">
        <v>19</v>
      </c>
      <c r="CN33" s="43"/>
      <c r="CO33" s="57"/>
      <c r="CP33" s="49">
        <f t="shared" si="23"/>
        <v>35</v>
      </c>
      <c r="CQ33" s="45"/>
      <c r="CR33" s="46"/>
      <c r="CS33" s="49">
        <f t="shared" si="24"/>
        <v>0</v>
      </c>
    </row>
    <row r="34">
      <c r="A34" s="6"/>
      <c r="B34" s="34">
        <v>26.0</v>
      </c>
      <c r="C34" s="35" t="s">
        <v>20</v>
      </c>
      <c r="D34" s="64"/>
      <c r="E34" s="58"/>
      <c r="F34" s="52" t="str">
        <f t="shared" si="1"/>
        <v/>
      </c>
      <c r="G34" s="53"/>
      <c r="H34" s="54"/>
      <c r="I34" s="55" t="str">
        <f t="shared" si="2"/>
        <v/>
      </c>
      <c r="J34" s="47">
        <v>26.0</v>
      </c>
      <c r="K34" s="42" t="s">
        <v>22</v>
      </c>
      <c r="L34" s="50">
        <v>6.0</v>
      </c>
      <c r="M34" s="56">
        <v>2.5</v>
      </c>
      <c r="N34" s="52" t="str">
        <f t="shared" si="3"/>
        <v/>
      </c>
      <c r="O34" s="45"/>
      <c r="P34" s="46"/>
      <c r="Q34" s="52" t="str">
        <f t="shared" si="4"/>
        <v/>
      </c>
      <c r="R34" s="34">
        <v>26.0</v>
      </c>
      <c r="S34" s="42" t="s">
        <v>19</v>
      </c>
      <c r="T34" s="43"/>
      <c r="U34" s="57"/>
      <c r="V34" s="49">
        <f t="shared" si="5"/>
        <v>35</v>
      </c>
      <c r="W34" s="45"/>
      <c r="X34" s="46"/>
      <c r="Y34" s="49">
        <f t="shared" si="6"/>
        <v>0</v>
      </c>
      <c r="Z34" s="47">
        <v>26.0</v>
      </c>
      <c r="AA34" s="42" t="s">
        <v>20</v>
      </c>
      <c r="AB34" s="50" t="s">
        <v>24</v>
      </c>
      <c r="AC34" s="48" t="s">
        <v>24</v>
      </c>
      <c r="AD34" s="49" t="str">
        <f t="shared" si="7"/>
        <v/>
      </c>
      <c r="AE34" s="45"/>
      <c r="AF34" s="46"/>
      <c r="AG34" s="49" t="str">
        <f t="shared" si="8"/>
        <v/>
      </c>
      <c r="AH34" s="34">
        <v>26.0</v>
      </c>
      <c r="AI34" s="42" t="s">
        <v>18</v>
      </c>
      <c r="AJ34" s="50">
        <v>5.5</v>
      </c>
      <c r="AK34" s="48">
        <v>3.0</v>
      </c>
      <c r="AL34" s="49" t="str">
        <f t="shared" si="9"/>
        <v/>
      </c>
      <c r="AM34" s="45"/>
      <c r="AN34" s="46"/>
      <c r="AO34" s="49" t="str">
        <f t="shared" si="10"/>
        <v/>
      </c>
      <c r="AP34" s="47">
        <v>26.0</v>
      </c>
      <c r="AQ34" s="35" t="s">
        <v>21</v>
      </c>
      <c r="AR34" s="36">
        <v>3.0</v>
      </c>
      <c r="AS34" s="72">
        <v>2.5</v>
      </c>
      <c r="AT34" s="49" t="str">
        <f t="shared" si="11"/>
        <v/>
      </c>
      <c r="AU34" s="73"/>
      <c r="AV34" s="74"/>
      <c r="AW34" s="49" t="str">
        <f t="shared" si="12"/>
        <v/>
      </c>
      <c r="AX34" s="34">
        <v>26.0</v>
      </c>
      <c r="AY34" s="42" t="s">
        <v>20</v>
      </c>
      <c r="AZ34" s="43"/>
      <c r="BA34" s="57"/>
      <c r="BB34" s="49" t="str">
        <f t="shared" si="13"/>
        <v/>
      </c>
      <c r="BC34" s="45"/>
      <c r="BD34" s="46"/>
      <c r="BE34" s="49" t="str">
        <f t="shared" si="14"/>
        <v/>
      </c>
      <c r="BF34" s="47">
        <v>26.0</v>
      </c>
      <c r="BG34" s="42" t="s">
        <v>18</v>
      </c>
      <c r="BH34" s="50" t="s">
        <v>24</v>
      </c>
      <c r="BI34" s="48" t="s">
        <v>24</v>
      </c>
      <c r="BJ34" s="49" t="str">
        <f t="shared" si="15"/>
        <v/>
      </c>
      <c r="BK34" s="45"/>
      <c r="BL34" s="46"/>
      <c r="BM34" s="49" t="str">
        <f t="shared" si="16"/>
        <v/>
      </c>
      <c r="BN34" s="34">
        <v>26.0</v>
      </c>
      <c r="BO34" s="42" t="s">
        <v>19</v>
      </c>
      <c r="BP34" s="43"/>
      <c r="BQ34" s="57"/>
      <c r="BR34" s="49">
        <f t="shared" si="17"/>
        <v>35</v>
      </c>
      <c r="BS34" s="45"/>
      <c r="BT34" s="46"/>
      <c r="BU34" s="49">
        <f t="shared" si="18"/>
        <v>0</v>
      </c>
      <c r="BV34" s="34">
        <v>26.0</v>
      </c>
      <c r="BW34" s="42" t="s">
        <v>20</v>
      </c>
      <c r="BX34" s="43"/>
      <c r="BY34" s="48">
        <v>9.0</v>
      </c>
      <c r="BZ34" s="49" t="str">
        <f t="shared" si="19"/>
        <v/>
      </c>
      <c r="CA34" s="45"/>
      <c r="CB34" s="46"/>
      <c r="CC34" s="49" t="str">
        <f t="shared" si="20"/>
        <v/>
      </c>
      <c r="CD34" s="34">
        <v>26.0</v>
      </c>
      <c r="CE34" s="42" t="s">
        <v>18</v>
      </c>
      <c r="CF34" s="50" t="s">
        <v>24</v>
      </c>
      <c r="CG34" s="48" t="s">
        <v>24</v>
      </c>
      <c r="CH34" s="49" t="str">
        <f t="shared" si="21"/>
        <v/>
      </c>
      <c r="CI34" s="45"/>
      <c r="CJ34" s="46"/>
      <c r="CK34" s="49" t="str">
        <f t="shared" si="22"/>
        <v/>
      </c>
      <c r="CL34" s="34">
        <v>26.0</v>
      </c>
      <c r="CM34" s="42" t="s">
        <v>21</v>
      </c>
      <c r="CN34" s="50">
        <v>3.0</v>
      </c>
      <c r="CO34" s="48">
        <v>2.5</v>
      </c>
      <c r="CP34" s="49" t="str">
        <f t="shared" si="23"/>
        <v/>
      </c>
      <c r="CQ34" s="45"/>
      <c r="CR34" s="46"/>
      <c r="CS34" s="49" t="str">
        <f t="shared" si="24"/>
        <v/>
      </c>
    </row>
    <row r="35">
      <c r="A35" s="6"/>
      <c r="B35" s="34">
        <v>27.0</v>
      </c>
      <c r="C35" s="35" t="s">
        <v>20</v>
      </c>
      <c r="D35" s="64"/>
      <c r="E35" s="37">
        <v>9.0</v>
      </c>
      <c r="F35" s="52" t="str">
        <f t="shared" si="1"/>
        <v/>
      </c>
      <c r="G35" s="53"/>
      <c r="H35" s="54"/>
      <c r="I35" s="55" t="str">
        <f t="shared" si="2"/>
        <v/>
      </c>
      <c r="J35" s="47">
        <v>27.0</v>
      </c>
      <c r="K35" s="42" t="s">
        <v>18</v>
      </c>
      <c r="L35" s="50">
        <v>5.5</v>
      </c>
      <c r="M35" s="56">
        <v>3.0</v>
      </c>
      <c r="N35" s="52" t="str">
        <f t="shared" si="3"/>
        <v/>
      </c>
      <c r="O35" s="45"/>
      <c r="P35" s="46"/>
      <c r="Q35" s="52" t="str">
        <f t="shared" si="4"/>
        <v/>
      </c>
      <c r="R35" s="34">
        <v>27.0</v>
      </c>
      <c r="S35" s="42" t="s">
        <v>21</v>
      </c>
      <c r="T35" s="50">
        <v>3.0</v>
      </c>
      <c r="U35" s="48">
        <v>2.5</v>
      </c>
      <c r="V35" s="49" t="str">
        <f t="shared" si="5"/>
        <v/>
      </c>
      <c r="W35" s="45"/>
      <c r="X35" s="46"/>
      <c r="Y35" s="49" t="str">
        <f t="shared" si="6"/>
        <v/>
      </c>
      <c r="Z35" s="47">
        <v>27.0</v>
      </c>
      <c r="AA35" s="42" t="s">
        <v>20</v>
      </c>
      <c r="AB35" s="50" t="s">
        <v>24</v>
      </c>
      <c r="AC35" s="48" t="s">
        <v>24</v>
      </c>
      <c r="AD35" s="49" t="str">
        <f t="shared" si="7"/>
        <v/>
      </c>
      <c r="AE35" s="45"/>
      <c r="AF35" s="46"/>
      <c r="AG35" s="49" t="str">
        <f t="shared" si="8"/>
        <v/>
      </c>
      <c r="AH35" s="34">
        <v>27.0</v>
      </c>
      <c r="AI35" s="42" t="s">
        <v>23</v>
      </c>
      <c r="AJ35" s="50"/>
      <c r="AK35" s="48">
        <v>3.5</v>
      </c>
      <c r="AL35" s="49" t="str">
        <f t="shared" si="9"/>
        <v/>
      </c>
      <c r="AM35" s="45"/>
      <c r="AN35" s="46"/>
      <c r="AO35" s="49" t="str">
        <f t="shared" si="10"/>
        <v/>
      </c>
      <c r="AP35" s="47">
        <v>27.0</v>
      </c>
      <c r="AQ35" s="35" t="s">
        <v>20</v>
      </c>
      <c r="AR35" s="64"/>
      <c r="AS35" s="75"/>
      <c r="AT35" s="49" t="str">
        <f t="shared" si="11"/>
        <v/>
      </c>
      <c r="AU35" s="73"/>
      <c r="AV35" s="74"/>
      <c r="AW35" s="49" t="str">
        <f t="shared" si="12"/>
        <v/>
      </c>
      <c r="AX35" s="34">
        <v>27.0</v>
      </c>
      <c r="AY35" s="42" t="s">
        <v>20</v>
      </c>
      <c r="AZ35" s="43"/>
      <c r="BA35" s="48">
        <v>9.0</v>
      </c>
      <c r="BB35" s="49" t="str">
        <f t="shared" si="13"/>
        <v/>
      </c>
      <c r="BC35" s="45"/>
      <c r="BD35" s="46"/>
      <c r="BE35" s="49" t="str">
        <f t="shared" si="14"/>
        <v/>
      </c>
      <c r="BF35" s="47">
        <v>27.0</v>
      </c>
      <c r="BG35" s="42" t="s">
        <v>23</v>
      </c>
      <c r="BH35" s="50" t="s">
        <v>24</v>
      </c>
      <c r="BI35" s="48" t="s">
        <v>24</v>
      </c>
      <c r="BJ35" s="49" t="str">
        <f t="shared" si="15"/>
        <v/>
      </c>
      <c r="BK35" s="45"/>
      <c r="BL35" s="46"/>
      <c r="BM35" s="49" t="str">
        <f t="shared" si="16"/>
        <v/>
      </c>
      <c r="BN35" s="34">
        <v>27.0</v>
      </c>
      <c r="BO35" s="42" t="s">
        <v>21</v>
      </c>
      <c r="BP35" s="50">
        <v>3.0</v>
      </c>
      <c r="BQ35" s="48">
        <v>2.5</v>
      </c>
      <c r="BR35" s="49" t="str">
        <f t="shared" si="17"/>
        <v/>
      </c>
      <c r="BS35" s="45"/>
      <c r="BT35" s="46"/>
      <c r="BU35" s="49" t="str">
        <f t="shared" si="18"/>
        <v/>
      </c>
      <c r="BV35" s="34">
        <v>27.0</v>
      </c>
      <c r="BW35" s="42" t="s">
        <v>22</v>
      </c>
      <c r="BX35" s="50">
        <v>6.0</v>
      </c>
      <c r="BY35" s="48">
        <v>2.5</v>
      </c>
      <c r="BZ35" s="49" t="str">
        <f t="shared" si="19"/>
        <v/>
      </c>
      <c r="CA35" s="45"/>
      <c r="CB35" s="46"/>
      <c r="CC35" s="49" t="str">
        <f t="shared" si="20"/>
        <v/>
      </c>
      <c r="CD35" s="34">
        <v>27.0</v>
      </c>
      <c r="CE35" s="42" t="s">
        <v>23</v>
      </c>
      <c r="CF35" s="50" t="s">
        <v>24</v>
      </c>
      <c r="CG35" s="48" t="s">
        <v>24</v>
      </c>
      <c r="CH35" s="49" t="str">
        <f t="shared" si="21"/>
        <v/>
      </c>
      <c r="CI35" s="45"/>
      <c r="CJ35" s="46"/>
      <c r="CK35" s="49" t="str">
        <f t="shared" si="22"/>
        <v/>
      </c>
      <c r="CL35" s="34">
        <v>27.0</v>
      </c>
      <c r="CM35" s="42" t="s">
        <v>20</v>
      </c>
      <c r="CN35" s="43"/>
      <c r="CO35" s="57"/>
      <c r="CP35" s="49" t="str">
        <f t="shared" si="23"/>
        <v/>
      </c>
      <c r="CQ35" s="45"/>
      <c r="CR35" s="46"/>
      <c r="CS35" s="49" t="str">
        <f t="shared" si="24"/>
        <v/>
      </c>
    </row>
    <row r="36">
      <c r="A36" s="6"/>
      <c r="B36" s="34">
        <v>28.0</v>
      </c>
      <c r="C36" s="35" t="s">
        <v>22</v>
      </c>
      <c r="D36" s="36">
        <v>6.0</v>
      </c>
      <c r="E36" s="37">
        <v>2.5</v>
      </c>
      <c r="F36" s="52" t="str">
        <f t="shared" si="1"/>
        <v/>
      </c>
      <c r="G36" s="53"/>
      <c r="H36" s="54"/>
      <c r="I36" s="55" t="str">
        <f t="shared" si="2"/>
        <v/>
      </c>
      <c r="J36" s="47">
        <v>28.0</v>
      </c>
      <c r="K36" s="42" t="s">
        <v>23</v>
      </c>
      <c r="L36" s="50"/>
      <c r="M36" s="56">
        <v>3.5</v>
      </c>
      <c r="N36" s="52" t="str">
        <f t="shared" si="3"/>
        <v/>
      </c>
      <c r="O36" s="45"/>
      <c r="P36" s="46"/>
      <c r="Q36" s="52" t="str">
        <f t="shared" si="4"/>
        <v/>
      </c>
      <c r="R36" s="34">
        <v>28.0</v>
      </c>
      <c r="S36" s="42" t="s">
        <v>20</v>
      </c>
      <c r="T36" s="43"/>
      <c r="U36" s="57"/>
      <c r="V36" s="49" t="str">
        <f t="shared" si="5"/>
        <v/>
      </c>
      <c r="W36" s="45"/>
      <c r="X36" s="46"/>
      <c r="Y36" s="49" t="str">
        <f t="shared" si="6"/>
        <v/>
      </c>
      <c r="Z36" s="47">
        <v>28.0</v>
      </c>
      <c r="AA36" s="42" t="s">
        <v>22</v>
      </c>
      <c r="AB36" s="50" t="s">
        <v>24</v>
      </c>
      <c r="AC36" s="48" t="s">
        <v>24</v>
      </c>
      <c r="AD36" s="49" t="str">
        <f t="shared" si="7"/>
        <v/>
      </c>
      <c r="AE36" s="45"/>
      <c r="AF36" s="46"/>
      <c r="AG36" s="49" t="str">
        <f t="shared" si="8"/>
        <v/>
      </c>
      <c r="AH36" s="34">
        <v>28.0</v>
      </c>
      <c r="AI36" s="42" t="s">
        <v>19</v>
      </c>
      <c r="AJ36" s="43"/>
      <c r="AK36" s="57"/>
      <c r="AL36" s="49">
        <f t="shared" si="9"/>
        <v>35</v>
      </c>
      <c r="AM36" s="45"/>
      <c r="AN36" s="46"/>
      <c r="AO36" s="49">
        <f t="shared" si="10"/>
        <v>0</v>
      </c>
      <c r="AP36" s="47">
        <v>28.0</v>
      </c>
      <c r="AQ36" s="35" t="s">
        <v>20</v>
      </c>
      <c r="AR36" s="64"/>
      <c r="AS36" s="72">
        <v>9.0</v>
      </c>
      <c r="AT36" s="49" t="str">
        <f t="shared" si="11"/>
        <v/>
      </c>
      <c r="AU36" s="73"/>
      <c r="AV36" s="74"/>
      <c r="AW36" s="49" t="str">
        <f t="shared" si="12"/>
        <v/>
      </c>
      <c r="AX36" s="34">
        <v>28.0</v>
      </c>
      <c r="AY36" s="42" t="s">
        <v>22</v>
      </c>
      <c r="AZ36" s="50">
        <v>6.0</v>
      </c>
      <c r="BA36" s="48">
        <v>2.5</v>
      </c>
      <c r="BB36" s="49" t="str">
        <f t="shared" si="13"/>
        <v/>
      </c>
      <c r="BC36" s="45"/>
      <c r="BD36" s="46"/>
      <c r="BE36" s="49" t="str">
        <f t="shared" si="14"/>
        <v/>
      </c>
      <c r="BF36" s="47">
        <v>28.0</v>
      </c>
      <c r="BG36" s="42" t="s">
        <v>19</v>
      </c>
      <c r="BH36" s="50" t="s">
        <v>24</v>
      </c>
      <c r="BI36" s="76" t="s">
        <v>24</v>
      </c>
      <c r="BJ36" s="49">
        <f t="shared" si="15"/>
        <v>0</v>
      </c>
      <c r="BK36" s="70"/>
      <c r="BL36" s="71"/>
      <c r="BM36" s="49">
        <f t="shared" si="16"/>
        <v>0</v>
      </c>
      <c r="BN36" s="34">
        <v>28.0</v>
      </c>
      <c r="BO36" s="42" t="s">
        <v>20</v>
      </c>
      <c r="BP36" s="43"/>
      <c r="BQ36" s="57"/>
      <c r="BR36" s="49" t="str">
        <f t="shared" si="17"/>
        <v/>
      </c>
      <c r="BS36" s="45"/>
      <c r="BT36" s="46"/>
      <c r="BU36" s="49" t="str">
        <f t="shared" si="18"/>
        <v/>
      </c>
      <c r="BV36" s="34">
        <v>28.0</v>
      </c>
      <c r="BW36" s="42" t="s">
        <v>18</v>
      </c>
      <c r="BX36" s="50">
        <v>5.5</v>
      </c>
      <c r="BY36" s="48">
        <v>3.0</v>
      </c>
      <c r="BZ36" s="49" t="str">
        <f t="shared" si="19"/>
        <v/>
      </c>
      <c r="CA36" s="45"/>
      <c r="CB36" s="46"/>
      <c r="CC36" s="49" t="str">
        <f t="shared" si="20"/>
        <v/>
      </c>
      <c r="CD36" s="34">
        <v>28.0</v>
      </c>
      <c r="CE36" s="42" t="s">
        <v>19</v>
      </c>
      <c r="CF36" s="50" t="s">
        <v>24</v>
      </c>
      <c r="CG36" s="48" t="s">
        <v>24</v>
      </c>
      <c r="CH36" s="49">
        <f t="shared" si="21"/>
        <v>0</v>
      </c>
      <c r="CI36" s="45"/>
      <c r="CJ36" s="46"/>
      <c r="CK36" s="49">
        <f t="shared" si="22"/>
        <v>0</v>
      </c>
      <c r="CL36" s="34">
        <v>28.0</v>
      </c>
      <c r="CM36" s="42" t="s">
        <v>20</v>
      </c>
      <c r="CN36" s="43"/>
      <c r="CO36" s="48">
        <v>9.0</v>
      </c>
      <c r="CP36" s="49" t="str">
        <f t="shared" si="23"/>
        <v/>
      </c>
      <c r="CQ36" s="45"/>
      <c r="CR36" s="46"/>
      <c r="CS36" s="49" t="str">
        <f t="shared" si="24"/>
        <v/>
      </c>
    </row>
    <row r="37">
      <c r="A37" s="6"/>
      <c r="B37" s="34">
        <v>29.0</v>
      </c>
      <c r="C37" s="35" t="s">
        <v>18</v>
      </c>
      <c r="D37" s="36">
        <v>5.5</v>
      </c>
      <c r="E37" s="37">
        <v>3.0</v>
      </c>
      <c r="F37" s="52" t="str">
        <f t="shared" si="1"/>
        <v/>
      </c>
      <c r="G37" s="53"/>
      <c r="H37" s="54"/>
      <c r="I37" s="55" t="str">
        <f t="shared" si="2"/>
        <v/>
      </c>
      <c r="J37" s="47">
        <v>29.0</v>
      </c>
      <c r="K37" s="42" t="s">
        <v>19</v>
      </c>
      <c r="L37" s="43"/>
      <c r="M37" s="44"/>
      <c r="N37" s="52">
        <f t="shared" si="3"/>
        <v>35</v>
      </c>
      <c r="O37" s="45"/>
      <c r="P37" s="46"/>
      <c r="Q37" s="52">
        <f t="shared" si="4"/>
        <v>0</v>
      </c>
      <c r="R37" s="34">
        <v>29.0</v>
      </c>
      <c r="S37" s="42" t="s">
        <v>20</v>
      </c>
      <c r="T37" s="43"/>
      <c r="U37" s="48">
        <v>9.0</v>
      </c>
      <c r="V37" s="49" t="str">
        <f t="shared" si="5"/>
        <v/>
      </c>
      <c r="W37" s="45"/>
      <c r="X37" s="46"/>
      <c r="Y37" s="49" t="str">
        <f t="shared" si="6"/>
        <v/>
      </c>
      <c r="Z37" s="47">
        <v>29.0</v>
      </c>
      <c r="AA37" s="42" t="s">
        <v>18</v>
      </c>
      <c r="AB37" s="50" t="s">
        <v>24</v>
      </c>
      <c r="AC37" s="48" t="s">
        <v>24</v>
      </c>
      <c r="AD37" s="49" t="str">
        <f t="shared" si="7"/>
        <v/>
      </c>
      <c r="AE37" s="45"/>
      <c r="AF37" s="46"/>
      <c r="AG37" s="49" t="str">
        <f t="shared" si="8"/>
        <v/>
      </c>
      <c r="AH37" s="34">
        <v>29.0</v>
      </c>
      <c r="AI37" s="42" t="s">
        <v>21</v>
      </c>
      <c r="AJ37" s="50">
        <v>3.0</v>
      </c>
      <c r="AK37" s="48">
        <v>2.5</v>
      </c>
      <c r="AL37" s="49" t="str">
        <f t="shared" si="9"/>
        <v/>
      </c>
      <c r="AM37" s="45"/>
      <c r="AN37" s="46"/>
      <c r="AO37" s="49" t="str">
        <f t="shared" si="10"/>
        <v/>
      </c>
      <c r="AP37" s="47">
        <v>29.0</v>
      </c>
      <c r="AQ37" s="35" t="s">
        <v>22</v>
      </c>
      <c r="AR37" s="77">
        <v>6.0</v>
      </c>
      <c r="AS37" s="78">
        <v>2.5</v>
      </c>
      <c r="AT37" s="49" t="str">
        <f t="shared" si="11"/>
        <v/>
      </c>
      <c r="AU37" s="73"/>
      <c r="AV37" s="74"/>
      <c r="AW37" s="49" t="str">
        <f t="shared" si="12"/>
        <v/>
      </c>
      <c r="AX37" s="34">
        <v>29.0</v>
      </c>
      <c r="AY37" s="42" t="s">
        <v>18</v>
      </c>
      <c r="AZ37" s="50">
        <v>5.5</v>
      </c>
      <c r="BA37" s="48">
        <v>3.0</v>
      </c>
      <c r="BB37" s="49" t="str">
        <f t="shared" si="13"/>
        <v/>
      </c>
      <c r="BC37" s="45"/>
      <c r="BD37" s="46"/>
      <c r="BE37" s="49" t="str">
        <f t="shared" si="14"/>
        <v/>
      </c>
      <c r="BF37" s="34">
        <v>29.0</v>
      </c>
      <c r="BG37" s="42" t="s">
        <v>21</v>
      </c>
      <c r="BH37" s="79">
        <v>3.0</v>
      </c>
      <c r="BI37" s="72">
        <v>2.5</v>
      </c>
      <c r="BJ37" s="49" t="str">
        <f t="shared" si="15"/>
        <v/>
      </c>
      <c r="BK37" s="73"/>
      <c r="BL37" s="74"/>
      <c r="BM37" s="49" t="str">
        <f t="shared" si="16"/>
        <v/>
      </c>
      <c r="BN37" s="34">
        <v>29.0</v>
      </c>
      <c r="BO37" s="42" t="s">
        <v>20</v>
      </c>
      <c r="BP37" s="43"/>
      <c r="BQ37" s="48">
        <v>9.0</v>
      </c>
      <c r="BR37" s="49" t="str">
        <f t="shared" si="17"/>
        <v/>
      </c>
      <c r="BS37" s="45"/>
      <c r="BT37" s="46"/>
      <c r="BU37" s="49" t="str">
        <f t="shared" si="18"/>
        <v/>
      </c>
      <c r="BV37" s="34">
        <v>29.0</v>
      </c>
      <c r="BW37" s="42" t="s">
        <v>23</v>
      </c>
      <c r="BX37" s="50"/>
      <c r="BY37" s="76">
        <v>3.5</v>
      </c>
      <c r="BZ37" s="49" t="str">
        <f t="shared" si="19"/>
        <v/>
      </c>
      <c r="CA37" s="45"/>
      <c r="CB37" s="46"/>
      <c r="CC37" s="49" t="str">
        <f t="shared" si="20"/>
        <v/>
      </c>
      <c r="CD37" s="34">
        <v>29.0</v>
      </c>
      <c r="CE37" s="42" t="s">
        <v>21</v>
      </c>
      <c r="CF37" s="50" t="s">
        <v>24</v>
      </c>
      <c r="CG37" s="48" t="s">
        <v>24</v>
      </c>
      <c r="CH37" s="49" t="str">
        <f t="shared" si="21"/>
        <v/>
      </c>
      <c r="CI37" s="45"/>
      <c r="CJ37" s="46"/>
      <c r="CK37" s="49" t="str">
        <f t="shared" si="22"/>
        <v/>
      </c>
      <c r="CL37" s="34">
        <v>29.0</v>
      </c>
      <c r="CM37" s="42" t="s">
        <v>22</v>
      </c>
      <c r="CN37" s="50">
        <v>6.0</v>
      </c>
      <c r="CO37" s="48">
        <v>2.5</v>
      </c>
      <c r="CP37" s="49" t="str">
        <f t="shared" si="23"/>
        <v/>
      </c>
      <c r="CQ37" s="45"/>
      <c r="CR37" s="46"/>
      <c r="CS37" s="49" t="str">
        <f t="shared" si="24"/>
        <v/>
      </c>
    </row>
    <row r="38">
      <c r="A38" s="6"/>
      <c r="B38" s="34">
        <v>30.0</v>
      </c>
      <c r="C38" s="35" t="s">
        <v>23</v>
      </c>
      <c r="D38" s="36"/>
      <c r="E38" s="37">
        <v>3.5</v>
      </c>
      <c r="F38" s="80" t="str">
        <f t="shared" si="1"/>
        <v/>
      </c>
      <c r="G38" s="53"/>
      <c r="H38" s="81"/>
      <c r="I38" s="82" t="str">
        <f t="shared" si="2"/>
        <v/>
      </c>
      <c r="J38" s="47">
        <v>30.0</v>
      </c>
      <c r="K38" s="42" t="s">
        <v>21</v>
      </c>
      <c r="L38" s="50">
        <v>3.0</v>
      </c>
      <c r="M38" s="56">
        <v>2.5</v>
      </c>
      <c r="N38" s="52" t="str">
        <f t="shared" si="3"/>
        <v/>
      </c>
      <c r="O38" s="45"/>
      <c r="P38" s="46"/>
      <c r="Q38" s="52" t="str">
        <f t="shared" si="4"/>
        <v/>
      </c>
      <c r="R38" s="34">
        <v>30.0</v>
      </c>
      <c r="S38" s="42" t="s">
        <v>22</v>
      </c>
      <c r="T38" s="50">
        <v>6.0</v>
      </c>
      <c r="U38" s="48">
        <v>2.5</v>
      </c>
      <c r="V38" s="49" t="str">
        <f t="shared" si="5"/>
        <v/>
      </c>
      <c r="W38" s="45"/>
      <c r="X38" s="46"/>
      <c r="Y38" s="49" t="str">
        <f t="shared" si="6"/>
        <v/>
      </c>
      <c r="Z38" s="47">
        <v>30.0</v>
      </c>
      <c r="AA38" s="42" t="s">
        <v>23</v>
      </c>
      <c r="AB38" s="50" t="s">
        <v>24</v>
      </c>
      <c r="AC38" s="48" t="s">
        <v>24</v>
      </c>
      <c r="AD38" s="49" t="str">
        <f t="shared" si="7"/>
        <v/>
      </c>
      <c r="AE38" s="45"/>
      <c r="AF38" s="46"/>
      <c r="AG38" s="49" t="str">
        <f t="shared" si="8"/>
        <v/>
      </c>
      <c r="AH38" s="34">
        <v>30.0</v>
      </c>
      <c r="AI38" s="42" t="s">
        <v>20</v>
      </c>
      <c r="AJ38" s="43"/>
      <c r="AK38" s="57"/>
      <c r="AL38" s="49" t="str">
        <f t="shared" si="9"/>
        <v/>
      </c>
      <c r="AM38" s="45"/>
      <c r="AN38" s="46"/>
      <c r="AO38" s="49" t="str">
        <f t="shared" si="10"/>
        <v/>
      </c>
      <c r="AP38" s="83"/>
      <c r="AQ38" s="83"/>
      <c r="AR38" s="83"/>
      <c r="AS38" s="83"/>
      <c r="AT38" s="83"/>
      <c r="AU38" s="83"/>
      <c r="AV38" s="83"/>
      <c r="AW38" s="83"/>
      <c r="AX38" s="34">
        <v>30.0</v>
      </c>
      <c r="AY38" s="42" t="s">
        <v>23</v>
      </c>
      <c r="AZ38" s="50"/>
      <c r="BA38" s="48">
        <v>3.5</v>
      </c>
      <c r="BB38" s="49" t="str">
        <f t="shared" si="13"/>
        <v/>
      </c>
      <c r="BC38" s="45"/>
      <c r="BD38" s="46"/>
      <c r="BE38" s="49" t="str">
        <f t="shared" si="14"/>
        <v/>
      </c>
      <c r="BF38" s="34">
        <v>30.0</v>
      </c>
      <c r="BG38" s="42" t="s">
        <v>20</v>
      </c>
      <c r="BH38" s="84"/>
      <c r="BI38" s="75"/>
      <c r="BJ38" s="49" t="str">
        <f t="shared" si="15"/>
        <v/>
      </c>
      <c r="BK38" s="73"/>
      <c r="BL38" s="74"/>
      <c r="BM38" s="49" t="str">
        <f t="shared" si="16"/>
        <v/>
      </c>
      <c r="BN38" s="34">
        <v>30.0</v>
      </c>
      <c r="BO38" s="42" t="s">
        <v>22</v>
      </c>
      <c r="BP38" s="50">
        <v>6.0</v>
      </c>
      <c r="BQ38" s="48">
        <v>2.5</v>
      </c>
      <c r="BR38" s="49" t="str">
        <f t="shared" si="17"/>
        <v/>
      </c>
      <c r="BS38" s="45"/>
      <c r="BT38" s="46"/>
      <c r="BU38" s="49" t="str">
        <f t="shared" si="18"/>
        <v/>
      </c>
      <c r="BV38" s="34">
        <v>30.0</v>
      </c>
      <c r="BW38" s="42" t="s">
        <v>19</v>
      </c>
      <c r="BX38" s="84"/>
      <c r="BY38" s="75"/>
      <c r="BZ38" s="49">
        <f t="shared" si="19"/>
        <v>35</v>
      </c>
      <c r="CA38" s="45"/>
      <c r="CB38" s="46"/>
      <c r="CC38" s="49">
        <f t="shared" si="20"/>
        <v>0</v>
      </c>
      <c r="CD38" s="34">
        <v>30.0</v>
      </c>
      <c r="CE38" s="42" t="s">
        <v>20</v>
      </c>
      <c r="CF38" s="50" t="s">
        <v>24</v>
      </c>
      <c r="CG38" s="48" t="s">
        <v>24</v>
      </c>
      <c r="CH38" s="49" t="str">
        <f t="shared" si="21"/>
        <v/>
      </c>
      <c r="CI38" s="45"/>
      <c r="CJ38" s="46"/>
      <c r="CK38" s="49" t="str">
        <f t="shared" si="22"/>
        <v/>
      </c>
      <c r="CL38" s="34">
        <v>30.0</v>
      </c>
      <c r="CM38" s="42" t="s">
        <v>18</v>
      </c>
      <c r="CN38" s="50">
        <v>5.5</v>
      </c>
      <c r="CO38" s="48">
        <v>3.0</v>
      </c>
      <c r="CP38" s="49" t="str">
        <f t="shared" si="23"/>
        <v/>
      </c>
      <c r="CQ38" s="45"/>
      <c r="CR38" s="46"/>
      <c r="CS38" s="49" t="str">
        <f t="shared" si="24"/>
        <v/>
      </c>
    </row>
    <row r="39">
      <c r="A39" s="3"/>
      <c r="B39" s="83"/>
      <c r="C39" s="83"/>
      <c r="D39" s="3"/>
      <c r="E39" s="3"/>
      <c r="F39" s="3"/>
      <c r="G39" s="3"/>
      <c r="H39" s="3"/>
      <c r="I39" s="85"/>
      <c r="J39" s="47">
        <v>31.0</v>
      </c>
      <c r="K39" s="42" t="s">
        <v>20</v>
      </c>
      <c r="L39" s="43"/>
      <c r="M39" s="44"/>
      <c r="N39" s="80" t="str">
        <f t="shared" si="3"/>
        <v/>
      </c>
      <c r="O39" s="51"/>
      <c r="P39" s="66"/>
      <c r="Q39" s="80" t="str">
        <f t="shared" si="4"/>
        <v/>
      </c>
      <c r="R39" s="83"/>
      <c r="S39" s="83"/>
      <c r="T39" s="86"/>
      <c r="U39" s="85"/>
      <c r="V39" s="85"/>
      <c r="W39" s="86"/>
      <c r="X39" s="85"/>
      <c r="Y39" s="85"/>
      <c r="Z39" s="47">
        <v>31.0</v>
      </c>
      <c r="AA39" s="42" t="s">
        <v>19</v>
      </c>
      <c r="AB39" s="50" t="s">
        <v>24</v>
      </c>
      <c r="AC39" s="48" t="s">
        <v>24</v>
      </c>
      <c r="AD39" s="49">
        <f t="shared" si="7"/>
        <v>0</v>
      </c>
      <c r="AE39" s="45"/>
      <c r="AF39" s="46"/>
      <c r="AG39" s="49">
        <f t="shared" si="8"/>
        <v>0</v>
      </c>
      <c r="AH39" s="34">
        <v>31.0</v>
      </c>
      <c r="AI39" s="42" t="s">
        <v>20</v>
      </c>
      <c r="AJ39" s="43"/>
      <c r="AK39" s="48">
        <v>9.0</v>
      </c>
      <c r="AL39" s="49" t="str">
        <f t="shared" si="9"/>
        <v/>
      </c>
      <c r="AM39" s="45"/>
      <c r="AN39" s="46"/>
      <c r="AO39" s="49" t="str">
        <f t="shared" si="10"/>
        <v/>
      </c>
      <c r="AP39" s="83"/>
      <c r="AQ39" s="83"/>
      <c r="AR39" s="83"/>
      <c r="AS39" s="83"/>
      <c r="AT39" s="83"/>
      <c r="AU39" s="83"/>
      <c r="AV39" s="83"/>
      <c r="AW39" s="83"/>
      <c r="AX39" s="34">
        <v>31.0</v>
      </c>
      <c r="AY39" s="42" t="s">
        <v>19</v>
      </c>
      <c r="AZ39" s="43"/>
      <c r="BA39" s="57"/>
      <c r="BB39" s="49">
        <f t="shared" si="13"/>
        <v>35</v>
      </c>
      <c r="BC39" s="45"/>
      <c r="BD39" s="46"/>
      <c r="BE39" s="49">
        <f t="shared" si="14"/>
        <v>0</v>
      </c>
      <c r="BF39" s="83"/>
      <c r="BG39" s="83"/>
      <c r="BH39" s="83"/>
      <c r="BI39" s="87"/>
      <c r="BJ39" s="87"/>
      <c r="BK39" s="88"/>
      <c r="BL39" s="88"/>
      <c r="BM39" s="88"/>
      <c r="BN39" s="34">
        <v>31.0</v>
      </c>
      <c r="BO39" s="42" t="s">
        <v>18</v>
      </c>
      <c r="BP39" s="50">
        <v>5.5</v>
      </c>
      <c r="BQ39" s="48">
        <v>3.0</v>
      </c>
      <c r="BR39" s="49" t="str">
        <f t="shared" si="17"/>
        <v/>
      </c>
      <c r="BS39" s="45"/>
      <c r="BT39" s="46"/>
      <c r="BU39" s="49" t="str">
        <f t="shared" si="18"/>
        <v/>
      </c>
      <c r="BV39" s="83"/>
      <c r="BW39" s="83"/>
      <c r="BX39" s="89"/>
      <c r="BY39" s="89"/>
      <c r="BZ39" s="90"/>
      <c r="CA39" s="91"/>
      <c r="CB39" s="91"/>
      <c r="CC39" s="91"/>
      <c r="CD39" s="34">
        <v>31.0</v>
      </c>
      <c r="CE39" s="42" t="s">
        <v>20</v>
      </c>
      <c r="CF39" s="50" t="s">
        <v>24</v>
      </c>
      <c r="CG39" s="48" t="s">
        <v>24</v>
      </c>
      <c r="CH39" s="49" t="str">
        <f t="shared" si="21"/>
        <v/>
      </c>
      <c r="CI39" s="45"/>
      <c r="CJ39" s="46"/>
      <c r="CK39" s="49" t="str">
        <f t="shared" si="22"/>
        <v/>
      </c>
      <c r="CL39" s="34">
        <v>31.0</v>
      </c>
      <c r="CM39" s="62" t="s">
        <v>23</v>
      </c>
      <c r="CN39" s="50"/>
      <c r="CO39" s="48">
        <v>3.5</v>
      </c>
      <c r="CP39" s="49" t="str">
        <f t="shared" si="23"/>
        <v/>
      </c>
      <c r="CQ39" s="45"/>
      <c r="CR39" s="46"/>
      <c r="CS39" s="49" t="str">
        <f t="shared" si="24"/>
        <v/>
      </c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8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>
      <c r="A41" s="92"/>
      <c r="B41" s="92"/>
      <c r="C41" s="92"/>
      <c r="D41" s="93" t="s">
        <v>16</v>
      </c>
      <c r="E41" s="93" t="s">
        <v>17</v>
      </c>
      <c r="F41" s="94"/>
      <c r="G41" s="93" t="s">
        <v>16</v>
      </c>
      <c r="H41" s="93" t="s">
        <v>17</v>
      </c>
      <c r="I41" s="94"/>
      <c r="J41" s="3"/>
      <c r="K41" s="3"/>
      <c r="L41" s="93" t="s">
        <v>16</v>
      </c>
      <c r="M41" s="93" t="s">
        <v>17</v>
      </c>
      <c r="N41" s="94"/>
      <c r="O41" s="93" t="s">
        <v>16</v>
      </c>
      <c r="P41" s="93" t="s">
        <v>17</v>
      </c>
      <c r="Q41" s="94"/>
      <c r="R41" s="3"/>
      <c r="S41" s="3"/>
      <c r="T41" s="93" t="s">
        <v>16</v>
      </c>
      <c r="U41" s="93" t="s">
        <v>17</v>
      </c>
      <c r="V41" s="94"/>
      <c r="W41" s="93" t="s">
        <v>16</v>
      </c>
      <c r="X41" s="93" t="s">
        <v>17</v>
      </c>
      <c r="Y41" s="94"/>
      <c r="Z41" s="3"/>
      <c r="AA41" s="3"/>
      <c r="AB41" s="93" t="s">
        <v>16</v>
      </c>
      <c r="AC41" s="93" t="s">
        <v>17</v>
      </c>
      <c r="AD41" s="94"/>
      <c r="AE41" s="93" t="s">
        <v>16</v>
      </c>
      <c r="AF41" s="93" t="s">
        <v>17</v>
      </c>
      <c r="AG41" s="94"/>
      <c r="AH41" s="3"/>
      <c r="AI41" s="3"/>
      <c r="AJ41" s="93" t="s">
        <v>16</v>
      </c>
      <c r="AK41" s="93" t="s">
        <v>17</v>
      </c>
      <c r="AL41" s="94"/>
      <c r="AM41" s="93" t="s">
        <v>16</v>
      </c>
      <c r="AN41" s="93" t="s">
        <v>17</v>
      </c>
      <c r="AO41" s="94"/>
      <c r="AP41" s="3"/>
      <c r="AQ41" s="3"/>
      <c r="AR41" s="93" t="s">
        <v>16</v>
      </c>
      <c r="AS41" s="93" t="s">
        <v>17</v>
      </c>
      <c r="AT41" s="94"/>
      <c r="AU41" s="93" t="s">
        <v>16</v>
      </c>
      <c r="AV41" s="93" t="s">
        <v>17</v>
      </c>
      <c r="AW41" s="94"/>
      <c r="AX41" s="3"/>
      <c r="AY41" s="3"/>
      <c r="AZ41" s="93" t="s">
        <v>16</v>
      </c>
      <c r="BA41" s="93" t="s">
        <v>17</v>
      </c>
      <c r="BB41" s="94"/>
      <c r="BC41" s="93" t="s">
        <v>16</v>
      </c>
      <c r="BD41" s="93" t="s">
        <v>17</v>
      </c>
      <c r="BE41" s="94"/>
      <c r="BF41" s="3"/>
      <c r="BG41" s="3"/>
      <c r="BH41" s="93" t="s">
        <v>16</v>
      </c>
      <c r="BI41" s="93" t="s">
        <v>17</v>
      </c>
      <c r="BJ41" s="94"/>
      <c r="BK41" s="93" t="s">
        <v>16</v>
      </c>
      <c r="BL41" s="93" t="s">
        <v>17</v>
      </c>
      <c r="BM41" s="94"/>
      <c r="BN41" s="3"/>
      <c r="BO41" s="3"/>
      <c r="BP41" s="93" t="s">
        <v>16</v>
      </c>
      <c r="BQ41" s="93" t="s">
        <v>17</v>
      </c>
      <c r="BR41" s="94"/>
      <c r="BS41" s="93" t="s">
        <v>16</v>
      </c>
      <c r="BT41" s="93" t="s">
        <v>17</v>
      </c>
      <c r="BU41" s="94"/>
      <c r="BV41" s="3"/>
      <c r="BW41" s="3"/>
      <c r="BX41" s="93" t="s">
        <v>16</v>
      </c>
      <c r="BY41" s="93" t="s">
        <v>17</v>
      </c>
      <c r="BZ41" s="94"/>
      <c r="CA41" s="93" t="s">
        <v>16</v>
      </c>
      <c r="CB41" s="93" t="s">
        <v>17</v>
      </c>
      <c r="CC41" s="94"/>
      <c r="CD41" s="3"/>
      <c r="CE41" s="3"/>
      <c r="CF41" s="93" t="s">
        <v>16</v>
      </c>
      <c r="CG41" s="93" t="s">
        <v>17</v>
      </c>
      <c r="CH41" s="94"/>
      <c r="CI41" s="93" t="s">
        <v>16</v>
      </c>
      <c r="CJ41" s="93" t="s">
        <v>17</v>
      </c>
      <c r="CK41" s="94"/>
      <c r="CL41" s="3"/>
      <c r="CM41" s="3"/>
      <c r="CN41" s="93" t="s">
        <v>16</v>
      </c>
      <c r="CO41" s="93" t="s">
        <v>17</v>
      </c>
      <c r="CP41" s="94"/>
      <c r="CQ41" s="93" t="s">
        <v>16</v>
      </c>
      <c r="CR41" s="93" t="s">
        <v>17</v>
      </c>
      <c r="CS41" s="94"/>
    </row>
    <row r="42">
      <c r="A42" s="95" t="s">
        <v>25</v>
      </c>
      <c r="B42" s="96"/>
      <c r="C42" s="97"/>
      <c r="D42" s="98">
        <f t="shared" ref="D42:I42" si="25">SUM(D9:D38)</f>
        <v>68</v>
      </c>
      <c r="E42" s="98">
        <f t="shared" si="25"/>
        <v>81.5</v>
      </c>
      <c r="F42" s="99">
        <f t="shared" si="25"/>
        <v>114.5</v>
      </c>
      <c r="G42" s="98">
        <f t="shared" si="25"/>
        <v>0</v>
      </c>
      <c r="H42" s="98">
        <f t="shared" si="25"/>
        <v>0</v>
      </c>
      <c r="I42" s="99">
        <f t="shared" si="25"/>
        <v>0</v>
      </c>
      <c r="J42" s="3"/>
      <c r="K42" s="3"/>
      <c r="L42" s="98">
        <f t="shared" ref="L42:Q42" si="26">SUM(L9:L38)</f>
        <v>61</v>
      </c>
      <c r="M42" s="98">
        <f t="shared" si="26"/>
        <v>84.5</v>
      </c>
      <c r="N42" s="99">
        <f t="shared" si="26"/>
        <v>140</v>
      </c>
      <c r="O42" s="98">
        <f t="shared" si="26"/>
        <v>0</v>
      </c>
      <c r="P42" s="98">
        <f t="shared" si="26"/>
        <v>0</v>
      </c>
      <c r="Q42" s="99">
        <f t="shared" si="26"/>
        <v>0</v>
      </c>
      <c r="R42" s="3"/>
      <c r="S42" s="3"/>
      <c r="T42" s="98">
        <f t="shared" ref="T42:Y42" si="27">SUM(T9:T38)</f>
        <v>64</v>
      </c>
      <c r="U42" s="98">
        <f t="shared" si="27"/>
        <v>93.5</v>
      </c>
      <c r="V42" s="99">
        <f t="shared" si="27"/>
        <v>134.5</v>
      </c>
      <c r="W42" s="98">
        <f t="shared" si="27"/>
        <v>0</v>
      </c>
      <c r="X42" s="98">
        <f t="shared" si="27"/>
        <v>0</v>
      </c>
      <c r="Y42" s="99">
        <f t="shared" si="27"/>
        <v>0</v>
      </c>
      <c r="Z42" s="3"/>
      <c r="AA42" s="3"/>
      <c r="AB42" s="98">
        <f t="shared" ref="AB42:AG42" si="28">SUM(AB9:AB38)</f>
        <v>49</v>
      </c>
      <c r="AC42" s="98">
        <f t="shared" si="28"/>
        <v>68</v>
      </c>
      <c r="AD42" s="99">
        <f t="shared" si="28"/>
        <v>117</v>
      </c>
      <c r="AE42" s="98">
        <f t="shared" si="28"/>
        <v>0</v>
      </c>
      <c r="AF42" s="98">
        <f t="shared" si="28"/>
        <v>0</v>
      </c>
      <c r="AG42" s="99">
        <f t="shared" si="28"/>
        <v>0</v>
      </c>
      <c r="AH42" s="3"/>
      <c r="AI42" s="3"/>
      <c r="AJ42" s="98">
        <f t="shared" ref="AJ42:AO42" si="29">SUM(AJ9:AJ38)</f>
        <v>61</v>
      </c>
      <c r="AK42" s="98">
        <f t="shared" si="29"/>
        <v>84.5</v>
      </c>
      <c r="AL42" s="99">
        <f t="shared" si="29"/>
        <v>140</v>
      </c>
      <c r="AM42" s="98">
        <f t="shared" si="29"/>
        <v>0</v>
      </c>
      <c r="AN42" s="98">
        <f t="shared" si="29"/>
        <v>0</v>
      </c>
      <c r="AO42" s="99">
        <f t="shared" si="29"/>
        <v>0</v>
      </c>
      <c r="AP42" s="3"/>
      <c r="AQ42" s="3"/>
      <c r="AR42" s="98">
        <f t="shared" ref="AR42:AW42" si="30">SUM(AR9:AR38)</f>
        <v>64</v>
      </c>
      <c r="AS42" s="98">
        <f t="shared" si="30"/>
        <v>84.5</v>
      </c>
      <c r="AT42" s="99">
        <f t="shared" si="30"/>
        <v>125.5</v>
      </c>
      <c r="AU42" s="98">
        <f t="shared" si="30"/>
        <v>0</v>
      </c>
      <c r="AV42" s="98">
        <f t="shared" si="30"/>
        <v>0</v>
      </c>
      <c r="AW42" s="99">
        <f t="shared" si="30"/>
        <v>0</v>
      </c>
      <c r="AX42" s="3"/>
      <c r="AY42" s="3"/>
      <c r="AZ42" s="98">
        <f t="shared" ref="AZ42:BE42" si="31">SUM(AZ9:AZ38)</f>
        <v>63.5</v>
      </c>
      <c r="BA42" s="98">
        <f t="shared" si="31"/>
        <v>88.5</v>
      </c>
      <c r="BB42" s="99">
        <f t="shared" si="31"/>
        <v>117</v>
      </c>
      <c r="BC42" s="98">
        <f t="shared" si="31"/>
        <v>0</v>
      </c>
      <c r="BD42" s="98">
        <f t="shared" si="31"/>
        <v>0</v>
      </c>
      <c r="BE42" s="99">
        <f t="shared" si="31"/>
        <v>0</v>
      </c>
      <c r="BF42" s="3"/>
      <c r="BG42" s="3"/>
      <c r="BH42" s="98">
        <f t="shared" ref="BH42:BM42" si="32">SUM(BH9:BH38)</f>
        <v>46.5</v>
      </c>
      <c r="BI42" s="98">
        <f t="shared" si="32"/>
        <v>64</v>
      </c>
      <c r="BJ42" s="99">
        <f t="shared" si="32"/>
        <v>105</v>
      </c>
      <c r="BK42" s="98">
        <f t="shared" si="32"/>
        <v>0</v>
      </c>
      <c r="BL42" s="98">
        <f t="shared" si="32"/>
        <v>0</v>
      </c>
      <c r="BM42" s="99">
        <f t="shared" si="32"/>
        <v>0</v>
      </c>
      <c r="BN42" s="3"/>
      <c r="BO42" s="3"/>
      <c r="BP42" s="98">
        <f t="shared" ref="BP42:BU42" si="33">SUM(BP9:BP38)</f>
        <v>64</v>
      </c>
      <c r="BQ42" s="98">
        <f t="shared" si="33"/>
        <v>93.5</v>
      </c>
      <c r="BR42" s="99">
        <f t="shared" si="33"/>
        <v>134.5</v>
      </c>
      <c r="BS42" s="98">
        <f t="shared" si="33"/>
        <v>0</v>
      </c>
      <c r="BT42" s="98">
        <f t="shared" si="33"/>
        <v>0</v>
      </c>
      <c r="BU42" s="99">
        <f t="shared" si="33"/>
        <v>0</v>
      </c>
      <c r="BV42" s="3"/>
      <c r="BW42" s="3"/>
      <c r="BX42" s="98">
        <f t="shared" ref="BX42:CC42" si="34">SUM(BX9:BX38)</f>
        <v>58</v>
      </c>
      <c r="BY42" s="98">
        <f t="shared" si="34"/>
        <v>85.5</v>
      </c>
      <c r="BZ42" s="99">
        <f t="shared" si="34"/>
        <v>143.5</v>
      </c>
      <c r="CA42" s="98">
        <f t="shared" si="34"/>
        <v>0</v>
      </c>
      <c r="CB42" s="98">
        <f t="shared" si="34"/>
        <v>0</v>
      </c>
      <c r="CC42" s="99">
        <f t="shared" si="34"/>
        <v>0</v>
      </c>
      <c r="CD42" s="3"/>
      <c r="CE42" s="3"/>
      <c r="CF42" s="98">
        <f t="shared" ref="CF42:CK42" si="35">SUM(CF9:CF38)</f>
        <v>29</v>
      </c>
      <c r="CG42" s="98">
        <f t="shared" si="35"/>
        <v>41</v>
      </c>
      <c r="CH42" s="99">
        <f t="shared" si="35"/>
        <v>70</v>
      </c>
      <c r="CI42" s="98">
        <f t="shared" si="35"/>
        <v>0</v>
      </c>
      <c r="CJ42" s="98">
        <f t="shared" si="35"/>
        <v>0</v>
      </c>
      <c r="CK42" s="99">
        <f t="shared" si="35"/>
        <v>0</v>
      </c>
      <c r="CL42" s="3"/>
      <c r="CM42" s="3"/>
      <c r="CN42" s="98">
        <f t="shared" ref="CN42:CS42" si="36">SUM(CN9:CN38)</f>
        <v>29</v>
      </c>
      <c r="CO42" s="98">
        <f t="shared" si="36"/>
        <v>37.5</v>
      </c>
      <c r="CP42" s="99">
        <f t="shared" si="36"/>
        <v>35</v>
      </c>
      <c r="CQ42" s="98">
        <f t="shared" si="36"/>
        <v>0</v>
      </c>
      <c r="CR42" s="98">
        <f t="shared" si="36"/>
        <v>0</v>
      </c>
      <c r="CS42" s="99">
        <f t="shared" si="36"/>
        <v>0</v>
      </c>
    </row>
    <row r="43">
      <c r="A43" s="95" t="s">
        <v>26</v>
      </c>
      <c r="B43" s="96"/>
      <c r="C43" s="97"/>
      <c r="D43" s="100">
        <f>I42-F42</f>
        <v>-114.5</v>
      </c>
      <c r="J43" s="3"/>
      <c r="K43" s="3"/>
      <c r="L43" s="100">
        <f>Q42-N42</f>
        <v>-140</v>
      </c>
      <c r="R43" s="3"/>
      <c r="S43" s="3"/>
      <c r="T43" s="100">
        <f>Y42-V42</f>
        <v>-134.5</v>
      </c>
      <c r="Z43" s="3"/>
      <c r="AA43" s="3"/>
      <c r="AB43" s="100">
        <f>AG42-AD42</f>
        <v>-117</v>
      </c>
      <c r="AH43" s="3"/>
      <c r="AI43" s="3"/>
      <c r="AJ43" s="100">
        <f>AO42-AL42</f>
        <v>-140</v>
      </c>
      <c r="AP43" s="3"/>
      <c r="AQ43" s="3"/>
      <c r="AR43" s="100">
        <f>AW42-AT42</f>
        <v>-125.5</v>
      </c>
      <c r="AX43" s="3"/>
      <c r="AY43" s="3"/>
      <c r="AZ43" s="100">
        <f>BE42-BB42</f>
        <v>-117</v>
      </c>
      <c r="BF43" s="3"/>
      <c r="BG43" s="3"/>
      <c r="BH43" s="100">
        <f>BM42-BJ42</f>
        <v>-105</v>
      </c>
      <c r="BN43" s="3"/>
      <c r="BO43" s="3"/>
      <c r="BP43" s="100">
        <f>BU42-BR42</f>
        <v>-134.5</v>
      </c>
      <c r="BV43" s="3"/>
      <c r="BW43" s="3"/>
      <c r="BX43" s="100">
        <f>CC42-BZ42</f>
        <v>-143.5</v>
      </c>
      <c r="CD43" s="3"/>
      <c r="CE43" s="3"/>
      <c r="CF43" s="100">
        <f>CK42-CH42</f>
        <v>-70</v>
      </c>
      <c r="CL43" s="3"/>
      <c r="CM43" s="3"/>
      <c r="CN43" s="100">
        <f>CS42-CP42</f>
        <v>-35</v>
      </c>
    </row>
    <row r="44">
      <c r="A44" s="101" t="s">
        <v>27</v>
      </c>
      <c r="B44" s="96"/>
      <c r="C44" s="97"/>
      <c r="D44" s="100">
        <f>CG47-I42</f>
        <v>1575</v>
      </c>
      <c r="J44" s="3"/>
      <c r="K44" s="3"/>
      <c r="L44" s="100">
        <f>CG47-(SUM(Q42,I42))</f>
        <v>1575</v>
      </c>
      <c r="R44" s="3"/>
      <c r="S44" s="3"/>
      <c r="T44" s="100">
        <f>CG47-(SUM(Q42,I42,Y42))</f>
        <v>1575</v>
      </c>
      <c r="Z44" s="3"/>
      <c r="AA44" s="3"/>
      <c r="AB44" s="100">
        <f>CG47-(SUM(Q42,I42,Y42,AG42))</f>
        <v>1575</v>
      </c>
      <c r="AH44" s="3"/>
      <c r="AI44" s="3"/>
      <c r="AJ44" s="100">
        <f>CG47-(SUM(Q42,I42,Y42,AG42,AO42))</f>
        <v>1575</v>
      </c>
      <c r="AP44" s="3"/>
      <c r="AQ44" s="3"/>
      <c r="AR44" s="100">
        <f>CG47-(SUM(Q42,I42,Y42,AG42,AO42,AW42))</f>
        <v>1575</v>
      </c>
      <c r="AX44" s="3"/>
      <c r="AY44" s="3"/>
      <c r="AZ44" s="100">
        <f>CG47-(SUM(Q42,I42,Y42,AG42,AO42,AW42,BE42))</f>
        <v>1575</v>
      </c>
      <c r="BF44" s="3"/>
      <c r="BG44" s="3"/>
      <c r="BH44" s="100">
        <f>CG47-(SUM(Q42,I42,Y42,AG42,AO42,AW42,BE42,BM42))</f>
        <v>1575</v>
      </c>
      <c r="BN44" s="3"/>
      <c r="BO44" s="3"/>
      <c r="BP44" s="100">
        <f>CG47-(SUM(Q42,I42,Y42,AG42,AO42,AW42,BE42,BM42,BU42))</f>
        <v>1575</v>
      </c>
      <c r="BV44" s="3"/>
      <c r="BW44" s="3"/>
      <c r="BX44" s="100">
        <f>CG47-(SUM(I42,Q42,Y42,AG42,AO42,AW42,BE42,BM42,BU42,CC42))</f>
        <v>1575</v>
      </c>
      <c r="CD44" s="3"/>
      <c r="CE44" s="3"/>
      <c r="CF44" s="100">
        <f>CG47-(SUM(I42,Q42,Y42,AG42,AO42,AW42,BE42,BM42,BU42,CC42,CK42))</f>
        <v>1575</v>
      </c>
      <c r="CL44" s="3"/>
      <c r="CM44" s="3"/>
      <c r="CN44" s="100">
        <f>CG47-(SUM(I42,Q42,Y42,AG42,AO42,AW42,BE42,BM42,BU42,CC42,CK42,CS42))</f>
        <v>1575</v>
      </c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94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8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>
      <c r="A46" s="3"/>
      <c r="B46" s="3"/>
      <c r="C46" s="3"/>
      <c r="D46" s="102"/>
      <c r="E46" s="102"/>
      <c r="F46" s="3"/>
      <c r="G46" s="103"/>
      <c r="H46" s="103"/>
      <c r="I46" s="103"/>
      <c r="J46" s="103" t="s">
        <v>28</v>
      </c>
      <c r="V46" s="3"/>
      <c r="W46" s="83"/>
      <c r="X46" s="83"/>
      <c r="Y46" s="83"/>
      <c r="Z46" s="83"/>
      <c r="AA46" s="3"/>
      <c r="AB46" s="83"/>
      <c r="AC46" s="104"/>
      <c r="AD46" s="104"/>
      <c r="AE46" s="83"/>
      <c r="AF46" s="83"/>
      <c r="AG46" s="83"/>
      <c r="AH46" s="83"/>
      <c r="AI46" s="105" t="s">
        <v>29</v>
      </c>
      <c r="AS46" s="105"/>
      <c r="AT46" s="105"/>
      <c r="AU46" s="105"/>
      <c r="AV46" s="105"/>
      <c r="AW46" s="105"/>
      <c r="AX46" s="105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7" t="s">
        <v>12</v>
      </c>
      <c r="CO46" s="108" t="s">
        <v>13</v>
      </c>
      <c r="CP46" s="109"/>
      <c r="CQ46" s="109"/>
      <c r="CR46" s="109"/>
      <c r="CS46" s="110"/>
    </row>
    <row r="47">
      <c r="A47" s="3"/>
      <c r="B47" s="3"/>
      <c r="C47" s="3"/>
      <c r="D47" s="83"/>
      <c r="E47" s="83"/>
      <c r="F47" s="3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12" t="s">
        <v>30</v>
      </c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10"/>
      <c r="CG47" s="113">
        <v>1575.0</v>
      </c>
      <c r="CH47" s="109"/>
      <c r="CI47" s="109"/>
      <c r="CJ47" s="109"/>
      <c r="CK47" s="109"/>
      <c r="CL47" s="109"/>
      <c r="CM47" s="109"/>
      <c r="CN47" s="110"/>
      <c r="CO47" s="114">
        <v>1575.0</v>
      </c>
      <c r="CP47" s="109"/>
      <c r="CQ47" s="109"/>
      <c r="CR47" s="109"/>
      <c r="CS47" s="110"/>
    </row>
    <row r="48">
      <c r="A48" s="3"/>
      <c r="B48" s="3"/>
      <c r="C48" s="3"/>
      <c r="D48" s="115"/>
      <c r="E48" s="115"/>
      <c r="F48" s="3"/>
      <c r="G48" s="103"/>
      <c r="H48" s="103"/>
      <c r="I48" s="103"/>
      <c r="J48" s="103" t="s">
        <v>31</v>
      </c>
      <c r="V48" s="3"/>
      <c r="W48" s="83"/>
      <c r="X48" s="83"/>
      <c r="Y48" s="83"/>
      <c r="Z48" s="83"/>
      <c r="AA48" s="3"/>
      <c r="AB48" s="83"/>
      <c r="AC48" s="116"/>
      <c r="AD48" s="116"/>
      <c r="AE48" s="83"/>
      <c r="AF48" s="83"/>
      <c r="AG48" s="83"/>
      <c r="AH48" s="83"/>
      <c r="AI48" s="117" t="s">
        <v>32</v>
      </c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12" t="s">
        <v>33</v>
      </c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10"/>
      <c r="CG48" s="118">
        <f>SUM(F42,N42,V42,AD42,AL42,AT42,BB42,BJ42,BR42,CH42,BZ42,CP42)</f>
        <v>1376.5</v>
      </c>
      <c r="CH48" s="109"/>
      <c r="CI48" s="109"/>
      <c r="CJ48" s="109"/>
      <c r="CK48" s="109"/>
      <c r="CL48" s="109"/>
      <c r="CM48" s="109"/>
      <c r="CN48" s="110"/>
      <c r="CO48" s="119">
        <f>SUM(I42,Q42,Y42,AG42,AO42,AW42,BE42,BM42,BU42,CC42,CK42,CS42)</f>
        <v>0</v>
      </c>
      <c r="CP48" s="109"/>
      <c r="CQ48" s="109"/>
      <c r="CR48" s="109"/>
      <c r="CS48" s="110"/>
    </row>
    <row r="49">
      <c r="A49" s="3"/>
      <c r="B49" s="3"/>
      <c r="C49" s="3"/>
      <c r="D49" s="83"/>
      <c r="E49" s="83"/>
      <c r="F49" s="83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117" t="s">
        <v>34</v>
      </c>
      <c r="AU49" s="117"/>
      <c r="AV49" s="117"/>
      <c r="AW49" s="117"/>
      <c r="AX49" s="117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20" t="s">
        <v>35</v>
      </c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10"/>
      <c r="CG49" s="121">
        <f>SUM(D42,L42,T42,AB42,AJ42,AR42,AZ42,BH42,BP42,BX42,CF42,CN42)</f>
        <v>657</v>
      </c>
      <c r="CH49" s="109"/>
      <c r="CI49" s="109"/>
      <c r="CJ49" s="109"/>
      <c r="CK49" s="109"/>
      <c r="CL49" s="109"/>
      <c r="CM49" s="109"/>
      <c r="CN49" s="110"/>
      <c r="CO49" s="119">
        <f>SUM(G42,O42,W42,AE42,AM42,AU42,BC42,BK42,BS42,CA42,CI42,CQ42)</f>
        <v>0</v>
      </c>
      <c r="CP49" s="109"/>
      <c r="CQ49" s="109"/>
      <c r="CR49" s="109"/>
      <c r="CS49" s="110"/>
    </row>
    <row r="50">
      <c r="A50" s="3"/>
      <c r="B50" s="3"/>
      <c r="C50" s="3"/>
      <c r="D50" s="122"/>
      <c r="E50" s="122"/>
      <c r="F50" s="3"/>
      <c r="G50" s="103"/>
      <c r="H50" s="103"/>
      <c r="I50" s="103"/>
      <c r="J50" s="103" t="s">
        <v>36</v>
      </c>
      <c r="V50" s="3"/>
      <c r="W50" s="3"/>
      <c r="X50" s="3"/>
      <c r="Y50" s="3"/>
      <c r="Z50" s="3"/>
      <c r="AA50" s="3"/>
      <c r="AB50" s="3"/>
      <c r="AC50" s="123"/>
      <c r="AD50" s="123"/>
      <c r="AE50" s="3"/>
      <c r="AF50" s="3"/>
      <c r="AG50" s="3"/>
      <c r="AH50" s="3"/>
      <c r="AI50" s="124" t="s">
        <v>37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20" t="s">
        <v>38</v>
      </c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10"/>
      <c r="CG50" s="121">
        <f>SUM(E42,M42,U42,AC42,AK42,AS42,BA42,BI42,BQ42,BY42,CG42,CO42)</f>
        <v>906.5</v>
      </c>
      <c r="CH50" s="109"/>
      <c r="CI50" s="109"/>
      <c r="CJ50" s="109"/>
      <c r="CK50" s="109"/>
      <c r="CL50" s="109"/>
      <c r="CM50" s="109"/>
      <c r="CN50" s="110"/>
      <c r="CO50" s="119">
        <f>SUM(H42,P42,X42,AF42,AN42,AV42,BD42,BL42,BT42,CB42,CJ42,CR42)</f>
        <v>0</v>
      </c>
      <c r="CP50" s="109"/>
      <c r="CQ50" s="109"/>
      <c r="CR50" s="109"/>
      <c r="CS50" s="110"/>
    </row>
    <row r="51">
      <c r="A51" s="3"/>
      <c r="B51" s="3"/>
      <c r="C51" s="3"/>
      <c r="D51" s="3"/>
      <c r="E51" s="3"/>
      <c r="F51" s="3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106"/>
      <c r="AZ51" s="126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8"/>
      <c r="CG51" s="127"/>
      <c r="CH51" s="127"/>
      <c r="CI51" s="127"/>
      <c r="CJ51" s="127"/>
      <c r="CK51" s="127"/>
      <c r="CL51" s="127"/>
      <c r="CM51" s="127"/>
      <c r="CN51" s="128"/>
      <c r="CO51" s="3"/>
      <c r="CP51" s="3"/>
      <c r="CQ51" s="3"/>
      <c r="CR51" s="3"/>
      <c r="CS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>
        <f>(151.67*1575)/1607</f>
        <v>148.6498133</v>
      </c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</row>
  </sheetData>
  <mergeCells count="138">
    <mergeCell ref="A1:B1"/>
    <mergeCell ref="C1:E1"/>
    <mergeCell ref="A2:B2"/>
    <mergeCell ref="C2:E2"/>
    <mergeCell ref="A3:B3"/>
    <mergeCell ref="C3:E3"/>
    <mergeCell ref="B4:CM4"/>
    <mergeCell ref="BF5:BJ5"/>
    <mergeCell ref="BN5:BR5"/>
    <mergeCell ref="BV5:BZ5"/>
    <mergeCell ref="CD5:CH5"/>
    <mergeCell ref="CL5:CP5"/>
    <mergeCell ref="B5:I5"/>
    <mergeCell ref="J5:L5"/>
    <mergeCell ref="R5:V5"/>
    <mergeCell ref="Z5:AD5"/>
    <mergeCell ref="AH5:AL5"/>
    <mergeCell ref="AP5:AT5"/>
    <mergeCell ref="AX5:BB5"/>
    <mergeCell ref="AE6:AG6"/>
    <mergeCell ref="AJ6:AL6"/>
    <mergeCell ref="AM6:AO6"/>
    <mergeCell ref="AR6:AT6"/>
    <mergeCell ref="AU6:AW6"/>
    <mergeCell ref="AZ6:BB6"/>
    <mergeCell ref="BC6:BE6"/>
    <mergeCell ref="CI6:CK6"/>
    <mergeCell ref="CN6:CP6"/>
    <mergeCell ref="CQ6:CS6"/>
    <mergeCell ref="BH6:BJ6"/>
    <mergeCell ref="BK6:BM6"/>
    <mergeCell ref="BP6:BR6"/>
    <mergeCell ref="BS6:BU6"/>
    <mergeCell ref="BX6:BZ6"/>
    <mergeCell ref="CA6:CC6"/>
    <mergeCell ref="CF6:CH6"/>
    <mergeCell ref="D6:F6"/>
    <mergeCell ref="G6:I6"/>
    <mergeCell ref="L6:N6"/>
    <mergeCell ref="O6:Q6"/>
    <mergeCell ref="T6:V6"/>
    <mergeCell ref="W6:Y6"/>
    <mergeCell ref="AB6:AD6"/>
    <mergeCell ref="O7:P7"/>
    <mergeCell ref="T7:U7"/>
    <mergeCell ref="V7:V8"/>
    <mergeCell ref="W7:X7"/>
    <mergeCell ref="Y7:Y8"/>
    <mergeCell ref="AB7:AC7"/>
    <mergeCell ref="AD7:AD8"/>
    <mergeCell ref="AW7:AW8"/>
    <mergeCell ref="BB7:BB8"/>
    <mergeCell ref="BE7:BE8"/>
    <mergeCell ref="BJ7:BJ8"/>
    <mergeCell ref="BM7:BM8"/>
    <mergeCell ref="BR7:BR8"/>
    <mergeCell ref="BU7:BU8"/>
    <mergeCell ref="AE7:AF7"/>
    <mergeCell ref="AG7:AG8"/>
    <mergeCell ref="AJ7:AK7"/>
    <mergeCell ref="AL7:AL8"/>
    <mergeCell ref="AM7:AN7"/>
    <mergeCell ref="AO7:AO8"/>
    <mergeCell ref="AT7:AT8"/>
    <mergeCell ref="AR7:AS7"/>
    <mergeCell ref="AU7:AV7"/>
    <mergeCell ref="AZ7:BA7"/>
    <mergeCell ref="BC7:BD7"/>
    <mergeCell ref="BH7:BI7"/>
    <mergeCell ref="BK7:BL7"/>
    <mergeCell ref="BP7:BQ7"/>
    <mergeCell ref="CI7:CJ7"/>
    <mergeCell ref="CK7:CK8"/>
    <mergeCell ref="CN7:CO7"/>
    <mergeCell ref="CP7:CP8"/>
    <mergeCell ref="CQ7:CR7"/>
    <mergeCell ref="CS7:CS8"/>
    <mergeCell ref="BS7:BT7"/>
    <mergeCell ref="BX7:BY7"/>
    <mergeCell ref="BZ7:BZ8"/>
    <mergeCell ref="CA7:CB7"/>
    <mergeCell ref="CC7:CC8"/>
    <mergeCell ref="CF7:CG7"/>
    <mergeCell ref="CH7:CH8"/>
    <mergeCell ref="D7:E7"/>
    <mergeCell ref="F7:F8"/>
    <mergeCell ref="G7:H7"/>
    <mergeCell ref="I7:I8"/>
    <mergeCell ref="L7:M7"/>
    <mergeCell ref="N7:N8"/>
    <mergeCell ref="Q7:Q8"/>
    <mergeCell ref="BQ49:CF49"/>
    <mergeCell ref="BQ50:CF50"/>
    <mergeCell ref="J48:U48"/>
    <mergeCell ref="AI48:AX48"/>
    <mergeCell ref="BQ48:CF48"/>
    <mergeCell ref="CG48:CN48"/>
    <mergeCell ref="CO48:CS48"/>
    <mergeCell ref="AI49:AT49"/>
    <mergeCell ref="J50:U50"/>
    <mergeCell ref="AR43:AW43"/>
    <mergeCell ref="AZ43:BE43"/>
    <mergeCell ref="BH43:BM43"/>
    <mergeCell ref="BP43:BU43"/>
    <mergeCell ref="BX43:CC43"/>
    <mergeCell ref="CF43:CK43"/>
    <mergeCell ref="CN43:CS43"/>
    <mergeCell ref="A42:C42"/>
    <mergeCell ref="A43:C43"/>
    <mergeCell ref="D43:I43"/>
    <mergeCell ref="L43:Q43"/>
    <mergeCell ref="T43:Y43"/>
    <mergeCell ref="AB43:AG43"/>
    <mergeCell ref="AJ43:AO43"/>
    <mergeCell ref="AZ44:BE44"/>
    <mergeCell ref="BH44:BM44"/>
    <mergeCell ref="BP44:BU44"/>
    <mergeCell ref="BX44:CC44"/>
    <mergeCell ref="CF44:CK44"/>
    <mergeCell ref="CN44:CS44"/>
    <mergeCell ref="A44:C44"/>
    <mergeCell ref="D44:I44"/>
    <mergeCell ref="L44:Q44"/>
    <mergeCell ref="T44:Y44"/>
    <mergeCell ref="AB44:AG44"/>
    <mergeCell ref="AJ44:AO44"/>
    <mergeCell ref="AR44:AW44"/>
    <mergeCell ref="J46:U46"/>
    <mergeCell ref="AI46:AR46"/>
    <mergeCell ref="CG46:CN46"/>
    <mergeCell ref="CO46:CS46"/>
    <mergeCell ref="BQ47:CF47"/>
    <mergeCell ref="CG47:CN47"/>
    <mergeCell ref="CO47:CS47"/>
    <mergeCell ref="CG49:CN49"/>
    <mergeCell ref="CO49:CS49"/>
    <mergeCell ref="CG50:CN50"/>
    <mergeCell ref="CO50:CS50"/>
  </mergeCells>
  <conditionalFormatting sqref="C9:C38 K9:K39 S9:S38 AA9:AA39 AI9:AI39 AQ9:AQ37 AY9:AY39 BG9:BG38 BO9:BO39 BW9:BW38 CE9:CE39">
    <cfRule type="cellIs" dxfId="0" priority="1" operator="equal">
      <formula>"S"</formula>
    </cfRule>
  </conditionalFormatting>
  <conditionalFormatting sqref="C9:C38 K9:K39 S9:S38 AA9:AA39 AI9:AI39 AQ9:AQ37 AY9:AY39 BG9:BG38 BO9:BO39 BW9:BW38 CE9:CE39">
    <cfRule type="cellIs" dxfId="0" priority="2" operator="equal">
      <formula>"D"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ellIs" dxfId="1" priority="3" operator="greaterThan">
      <formula>41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ellIs" dxfId="2" priority="4" operator="between">
      <formula>36</formula>
      <formula>40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ellIs" dxfId="3" priority="5" operator="equal">
      <formula>35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ellIs" dxfId="4" priority="6" operator="between">
      <formula>1</formula>
      <formula>34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ellIs" dxfId="5" priority="7" operator="equal">
      <formula>0</formula>
    </cfRule>
  </conditionalFormatting>
  <conditionalFormatting sqref="F9:F38 I9:I38 N9:N39 Q9:Q39 V9:V38 Y9:Y38 AD9:AD39 AG9:AG39 AL9:AL39 AO9:AO39 AT9:AT37 AW9:AW37 BB9:BB39 BE9:BE39 BJ9:BJ38 BM9:BM38 BR9:BR39 BU9:BU39 BZ9:BZ38 CC9:CC38 CH9:CH39 CK9:CK39 CP9:CS39">
    <cfRule type="containsText" dxfId="6" priority="8" operator="containsText" text="CP">
      <formula>NOT(ISERROR(SEARCH(("CP"),(F9))))</formula>
    </cfRule>
  </conditionalFormatting>
  <conditionalFormatting sqref="D9:E38 G9:H38 L9:M39 O9:P39 T9:U38 W9:X38 AB9:AC39 AE9:AF39 AJ9:AK39 AM9:AN39 AR9:AS37 AU9:AV37 AZ9:BA39 BC9:BD39 BH9:BI38 BK9:BL38 BP9:BQ39 BS9:BT39 BX9:BY38 CA9:CB38 CF9:CG39 CI9:CJ39 CN9:CO39 CQ9:CR39">
    <cfRule type="containsText" dxfId="6" priority="9" operator="containsText" text="CP">
      <formula>NOT(ISERROR(SEARCH(("CP"),(D9))))</formula>
    </cfRule>
  </conditionalFormatting>
  <conditionalFormatting sqref="D9:E38 G9:H38 L9:M39 O9:P39 T9:U38 W9:X38 AB9:AC39 AE9:AF39 AJ9:AK39 AM9:AN39 AR9:AS37 AU9:AV37 AZ9:BA39 BC9:BD39 BH9:BI38 BK9:BL38 BP9:BQ39 BS9:BT39 BX9:BY38 CA9:CB38 CF9:CG39 CI9:CJ39 CN9:CO39 CQ9:CR39">
    <cfRule type="containsBlanks" dxfId="7" priority="10">
      <formula>LEN(TRIM(D9))=0</formula>
    </cfRule>
  </conditionalFormatting>
  <conditionalFormatting sqref="D9:E38 G9:H38 L9:M39 O9:P39 T9:U38 W9:X38 AB9:AC39 AE9:AF39 AJ9:AK39 AM9:AN39 AR9:AS37 AU9:AV37 AZ9:BA39 BC9:BD39 BH9:BI38 BK9:BL38 BP9:BQ39 BS9:BT39 BX9:BY38 CA9:CB38 CF9:CG39 CI9:CJ39 CN9:CO39 CQ9:CR39">
    <cfRule type="notContainsBlanks" dxfId="8" priority="11">
      <formula>LEN(TRIM(D9))&gt;0</formula>
    </cfRule>
  </conditionalFormatting>
  <drawing r:id="rId1"/>
  <tableParts count="1">
    <tablePart r:id="rId3"/>
  </tableParts>
</worksheet>
</file>